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codeName="ThisWorkbook" autoCompressPictures="0"/>
  <bookViews>
    <workbookView xWindow="0" yWindow="0" windowWidth="19920" windowHeight="13760" tabRatio="478"/>
  </bookViews>
  <sheets>
    <sheet name="Time sheet" sheetId="1" r:id="rId1"/>
    <sheet name="Mileage Sheet" sheetId="3" r:id="rId2"/>
  </sheets>
  <definedNames>
    <definedName name="_xlnm._FilterDatabase" localSheetId="1" hidden="1">'Mileage Sheet'!#REF!</definedName>
    <definedName name="_xlnm._FilterDatabase" localSheetId="0" hidden="1">'Time sheet'!$P$12:$P$18</definedName>
    <definedName name="_xlnm.Print_Area" localSheetId="1">'Mileage Sheet'!$A$1:$E$141</definedName>
    <definedName name="_xlnm.Print_Area" localSheetId="0">'Time sheet'!$A$1:$O$51</definedName>
    <definedName name="_xlnm.Print_Titles" localSheetId="1">'Mileage Sheet'!$1:$6</definedName>
    <definedName name="_xlnm.Print_Titles" localSheetId="0">'Time sheet'!$1:$11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3" l="1"/>
  <c r="E8" i="3"/>
  <c r="E9" i="3"/>
  <c r="E10" i="3"/>
  <c r="E11" i="3"/>
  <c r="E12" i="3"/>
  <c r="E13" i="3"/>
  <c r="E14" i="3"/>
  <c r="E15" i="3"/>
  <c r="E16" i="3"/>
  <c r="E17" i="3"/>
  <c r="E18" i="3"/>
  <c r="E130" i="3"/>
  <c r="E19" i="3"/>
  <c r="E20" i="3"/>
  <c r="E21" i="3"/>
  <c r="E22" i="3"/>
  <c r="E23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4" i="3"/>
  <c r="E136" i="3"/>
  <c r="O46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5" i="1"/>
  <c r="O47" i="1"/>
  <c r="F134" i="3"/>
  <c r="A7" i="3"/>
  <c r="A11" i="3"/>
  <c r="A15" i="3"/>
  <c r="A19" i="3"/>
  <c r="A23" i="3"/>
  <c r="A27" i="3"/>
  <c r="A31" i="3"/>
  <c r="A35" i="3"/>
  <c r="A39" i="3"/>
  <c r="A43" i="3"/>
  <c r="A47" i="3"/>
  <c r="A51" i="3"/>
  <c r="A55" i="3"/>
  <c r="A59" i="3"/>
  <c r="A63" i="3"/>
  <c r="A67" i="3"/>
  <c r="A71" i="3"/>
  <c r="A75" i="3"/>
  <c r="A79" i="3"/>
  <c r="A83" i="3"/>
  <c r="A87" i="3"/>
  <c r="A91" i="3"/>
  <c r="A95" i="3"/>
  <c r="A99" i="3"/>
  <c r="A103" i="3"/>
  <c r="A107" i="3"/>
  <c r="A111" i="3"/>
  <c r="A115" i="3"/>
  <c r="A127" i="3"/>
  <c r="A123" i="3"/>
  <c r="A119" i="3"/>
  <c r="A132" i="3"/>
  <c r="E133" i="3"/>
  <c r="A133" i="3"/>
  <c r="E131" i="3"/>
  <c r="A131" i="3"/>
  <c r="E132" i="3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2" i="1"/>
  <c r="A41" i="1"/>
  <c r="A40" i="1"/>
  <c r="N43" i="1"/>
  <c r="L43" i="1"/>
  <c r="J43" i="1"/>
  <c r="H43" i="1"/>
  <c r="F43" i="1"/>
  <c r="D43" i="1"/>
</calcChain>
</file>

<file path=xl/sharedStrings.xml><?xml version="1.0" encoding="utf-8"?>
<sst xmlns="http://schemas.openxmlformats.org/spreadsheetml/2006/main" count="71" uniqueCount="47">
  <si>
    <t>Total</t>
  </si>
  <si>
    <t>Date</t>
  </si>
  <si>
    <t>Employee signature</t>
  </si>
  <si>
    <t>Activity #1</t>
  </si>
  <si>
    <t>Activity #2</t>
  </si>
  <si>
    <t>Activity #3</t>
  </si>
  <si>
    <t>Activity #4</t>
  </si>
  <si>
    <t>Activity #5</t>
  </si>
  <si>
    <t>Activity #6</t>
  </si>
  <si>
    <t xml:space="preserve">Meetings </t>
  </si>
  <si>
    <t>Special Projects</t>
  </si>
  <si>
    <t>Planning</t>
  </si>
  <si>
    <t>Training</t>
  </si>
  <si>
    <t>Administrative Work</t>
  </si>
  <si>
    <t>Monthly Timesheet</t>
  </si>
  <si>
    <t>Hours</t>
  </si>
  <si>
    <t>Month Start:</t>
  </si>
  <si>
    <t>Customer's Billing Address:</t>
  </si>
  <si>
    <t>Invoice From:</t>
  </si>
  <si>
    <t>Name:</t>
  </si>
  <si>
    <t>Phone:</t>
  </si>
  <si>
    <t>Contract #</t>
  </si>
  <si>
    <t>Email:</t>
  </si>
  <si>
    <t>School</t>
  </si>
  <si>
    <t>Miles</t>
  </si>
  <si>
    <t>From</t>
  </si>
  <si>
    <t>To</t>
  </si>
  <si>
    <t>4860 Ruffner St, CA 92111</t>
  </si>
  <si>
    <t>Employee Mileage Sheet</t>
  </si>
  <si>
    <t>Name: __________________________________________</t>
  </si>
  <si>
    <t>Invoice#</t>
  </si>
  <si>
    <t>Enter Pay Rate:</t>
  </si>
  <si>
    <t>Enter Mileage Rate:</t>
  </si>
  <si>
    <t>Total Cost:</t>
  </si>
  <si>
    <t>Unit Cost:</t>
  </si>
  <si>
    <t>Address:</t>
  </si>
  <si>
    <t>1111 Somewhere lane</t>
  </si>
  <si>
    <t>Meeting to discuss HVAC</t>
  </si>
  <si>
    <t>Site Walk with engineering team</t>
  </si>
  <si>
    <t xml:space="preserve">Reviewing specifications </t>
  </si>
  <si>
    <t>Location 1</t>
  </si>
  <si>
    <t>Location 2</t>
  </si>
  <si>
    <t>Location 3</t>
  </si>
  <si>
    <t>Location 4</t>
  </si>
  <si>
    <t>Location 5</t>
  </si>
  <si>
    <t>Location 6</t>
  </si>
  <si>
    <t>Location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</si>
</sst>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m/d/yy;@"/>
    <numFmt numFmtId="166" formatCode="ddd\ m/d/yyyy"/>
    <numFmt numFmtId="167" formatCode="&quot;$&quot;#,##0.000"/>
  </numFmts>
  <fonts count="22" x14ac:knownFonts="1">
    <font>
      <sz val="10"/>
      <name val="Arial"/>
    </font>
    <font>
      <sz val="10"/>
      <name val="Century Gothic"/>
      <family val="2"/>
    </font>
    <font>
      <sz val="28"/>
      <name val="Century Gothic"/>
      <family val="2"/>
    </font>
    <font>
      <sz val="8"/>
      <name val="Century Gothic"/>
      <family val="2"/>
    </font>
    <font>
      <sz val="9"/>
      <color indexed="23"/>
      <name val="Century Gothic"/>
      <family val="2"/>
    </font>
    <font>
      <sz val="9"/>
      <name val="Century Gothic"/>
      <family val="2"/>
    </font>
    <font>
      <sz val="8"/>
      <color indexed="23"/>
      <name val="Century Gothic"/>
      <family val="2"/>
    </font>
    <font>
      <sz val="10"/>
      <color indexed="23"/>
      <name val="Century Gothic"/>
      <family val="2"/>
    </font>
    <font>
      <b/>
      <sz val="9"/>
      <name val="Century Gothic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23"/>
      <name val="Arial"/>
      <family val="2"/>
    </font>
    <font>
      <sz val="10"/>
      <name val="Arial"/>
      <family val="2"/>
    </font>
    <font>
      <b/>
      <sz val="14"/>
      <color indexed="20"/>
      <name val="Arial"/>
      <family val="2"/>
    </font>
    <font>
      <b/>
      <sz val="10"/>
      <color indexed="23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10"/>
      <color indexed="9"/>
      <name val="Arial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3" fillId="0" borderId="0" xfId="0" applyFont="1" applyFill="1" applyBorder="1" applyAlignment="1">
      <alignment horizontal="left"/>
    </xf>
    <xf numFmtId="0" fontId="4" fillId="0" borderId="0" xfId="0" applyFont="1"/>
    <xf numFmtId="0" fontId="1" fillId="2" borderId="0" xfId="0" applyFont="1" applyFill="1"/>
    <xf numFmtId="0" fontId="2" fillId="2" borderId="0" xfId="0" applyFont="1" applyFill="1" applyAlignment="1">
      <alignment horizontal="right"/>
    </xf>
    <xf numFmtId="0" fontId="5" fillId="0" borderId="0" xfId="0" applyFont="1"/>
    <xf numFmtId="0" fontId="6" fillId="0" borderId="1" xfId="0" applyFont="1" applyBorder="1" applyAlignment="1">
      <alignment vertical="center"/>
    </xf>
    <xf numFmtId="0" fontId="7" fillId="0" borderId="0" xfId="0" applyFont="1"/>
    <xf numFmtId="2" fontId="5" fillId="3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2" fontId="5" fillId="5" borderId="3" xfId="0" applyNumberFormat="1" applyFont="1" applyFill="1" applyBorder="1" applyAlignment="1">
      <alignment horizontal="center" vertical="center"/>
    </xf>
    <xf numFmtId="2" fontId="5" fillId="5" borderId="2" xfId="0" applyNumberFormat="1" applyFont="1" applyFill="1" applyBorder="1" applyAlignment="1">
      <alignment horizontal="center" vertical="center"/>
    </xf>
    <xf numFmtId="165" fontId="5" fillId="0" borderId="4" xfId="0" applyNumberFormat="1" applyFont="1" applyBorder="1" applyAlignment="1">
      <alignment horizontal="left"/>
    </xf>
    <xf numFmtId="0" fontId="9" fillId="2" borderId="0" xfId="0" applyFont="1" applyFill="1" applyAlignment="1">
      <alignment horizontal="center" vertical="center"/>
    </xf>
    <xf numFmtId="2" fontId="5" fillId="3" borderId="5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/>
    </xf>
    <xf numFmtId="0" fontId="14" fillId="0" borderId="0" xfId="0" applyFont="1"/>
    <xf numFmtId="0" fontId="12" fillId="0" borderId="0" xfId="0" applyFont="1"/>
    <xf numFmtId="0" fontId="13" fillId="4" borderId="6" xfId="0" applyFont="1" applyFill="1" applyBorder="1" applyAlignment="1">
      <alignment horizontal="center" vertical="center"/>
    </xf>
    <xf numFmtId="0" fontId="12" fillId="0" borderId="7" xfId="0" applyFont="1" applyBorder="1" applyAlignment="1"/>
    <xf numFmtId="0" fontId="12" fillId="0" borderId="0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center" vertical="center" wrapText="1"/>
    </xf>
    <xf numFmtId="2" fontId="12" fillId="5" borderId="2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2" fontId="12" fillId="5" borderId="5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14" fontId="15" fillId="0" borderId="8" xfId="0" applyNumberFormat="1" applyFont="1" applyFill="1" applyBorder="1" applyAlignment="1" applyProtection="1">
      <alignment horizontal="right"/>
      <protection locked="0"/>
    </xf>
    <xf numFmtId="0" fontId="16" fillId="0" borderId="0" xfId="0" applyFont="1" applyAlignment="1"/>
    <xf numFmtId="0" fontId="5" fillId="0" borderId="0" xfId="0" applyFont="1" applyBorder="1"/>
    <xf numFmtId="0" fontId="10" fillId="0" borderId="0" xfId="0" applyFont="1" applyAlignment="1"/>
    <xf numFmtId="0" fontId="17" fillId="0" borderId="9" xfId="0" applyFont="1" applyBorder="1" applyAlignment="1"/>
    <xf numFmtId="0" fontId="17" fillId="2" borderId="9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19" fillId="0" borderId="0" xfId="0" applyFont="1" applyAlignment="1"/>
    <xf numFmtId="0" fontId="1" fillId="2" borderId="9" xfId="0" applyFont="1" applyFill="1" applyBorder="1" applyAlignment="1">
      <alignment horizontal="left" vertical="center"/>
    </xf>
    <xf numFmtId="0" fontId="15" fillId="0" borderId="9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/>
    </xf>
    <xf numFmtId="166" fontId="12" fillId="6" borderId="10" xfId="0" applyNumberFormat="1" applyFont="1" applyFill="1" applyBorder="1" applyAlignment="1">
      <alignment horizontal="left" vertical="center" wrapText="1"/>
    </xf>
    <xf numFmtId="2" fontId="5" fillId="3" borderId="2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2" fillId="0" borderId="7" xfId="0" applyFont="1" applyBorder="1" applyAlignment="1">
      <alignment horizontal="left"/>
    </xf>
    <xf numFmtId="2" fontId="12" fillId="5" borderId="2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17" fillId="0" borderId="9" xfId="0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164" fontId="1" fillId="0" borderId="0" xfId="0" applyNumberFormat="1" applyFont="1"/>
    <xf numFmtId="166" fontId="12" fillId="6" borderId="10" xfId="0" applyNumberFormat="1" applyFont="1" applyFill="1" applyBorder="1" applyAlignment="1" applyProtection="1">
      <alignment horizontal="left" vertical="top" wrapText="1"/>
      <protection locked="0"/>
    </xf>
    <xf numFmtId="2" fontId="5" fillId="3" borderId="3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3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166" fontId="12" fillId="6" borderId="2" xfId="0" applyNumberFormat="1" applyFont="1" applyFill="1" applyBorder="1" applyAlignment="1" applyProtection="1">
      <alignment horizontal="left" vertical="top" wrapText="1"/>
      <protection locked="0"/>
    </xf>
    <xf numFmtId="2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2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12" fillId="0" borderId="0" xfId="0" applyFont="1" applyBorder="1" applyAlignment="1">
      <alignment horizontal="left"/>
    </xf>
    <xf numFmtId="2" fontId="12" fillId="5" borderId="0" xfId="0" applyNumberFormat="1" applyFont="1" applyFill="1" applyBorder="1" applyAlignment="1">
      <alignment horizontal="left" vertical="center"/>
    </xf>
    <xf numFmtId="2" fontId="5" fillId="3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right"/>
    </xf>
    <xf numFmtId="164" fontId="1" fillId="0" borderId="0" xfId="0" applyNumberFormat="1" applyFont="1" applyAlignment="1">
      <alignment horizontal="center"/>
    </xf>
    <xf numFmtId="167" fontId="1" fillId="0" borderId="0" xfId="0" applyNumberFormat="1" applyFont="1" applyAlignment="1" applyProtection="1">
      <alignment horizontal="right"/>
      <protection locked="0"/>
    </xf>
    <xf numFmtId="2" fontId="5" fillId="3" borderId="2" xfId="0" applyNumberFormat="1" applyFont="1" applyFill="1" applyBorder="1" applyAlignment="1" applyProtection="1">
      <alignment horizontal="left" vertical="center"/>
    </xf>
    <xf numFmtId="2" fontId="5" fillId="3" borderId="2" xfId="0" applyNumberFormat="1" applyFont="1" applyFill="1" applyBorder="1" applyAlignment="1" applyProtection="1">
      <alignment horizontal="center" vertical="center"/>
    </xf>
    <xf numFmtId="167" fontId="12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7" fontId="1" fillId="0" borderId="0" xfId="0" applyNumberFormat="1" applyFont="1" applyAlignment="1" applyProtection="1">
      <alignment horizontal="center"/>
      <protection locked="0"/>
    </xf>
    <xf numFmtId="0" fontId="17" fillId="0" borderId="9" xfId="0" applyFont="1" applyBorder="1" applyAlignment="1">
      <alignment horizontal="center"/>
    </xf>
    <xf numFmtId="0" fontId="1" fillId="2" borderId="9" xfId="0" applyFont="1" applyFill="1" applyBorder="1"/>
    <xf numFmtId="0" fontId="1" fillId="7" borderId="11" xfId="0" applyFont="1" applyFill="1" applyBorder="1"/>
    <xf numFmtId="49" fontId="12" fillId="6" borderId="10" xfId="0" applyNumberFormat="1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/>
    <xf numFmtId="0" fontId="1" fillId="2" borderId="12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/>
    <xf numFmtId="166" fontId="11" fillId="5" borderId="5" xfId="0" applyNumberFormat="1" applyFont="1" applyFill="1" applyBorder="1" applyAlignment="1">
      <alignment horizontal="center" vertical="center"/>
    </xf>
    <xf numFmtId="166" fontId="11" fillId="5" borderId="10" xfId="0" applyNumberFormat="1" applyFont="1" applyFill="1" applyBorder="1" applyAlignment="1">
      <alignment horizontal="center" vertical="center"/>
    </xf>
    <xf numFmtId="0" fontId="18" fillId="7" borderId="12" xfId="0" applyFont="1" applyFill="1" applyBorder="1" applyAlignment="1">
      <alignment horizontal="left" vertical="center"/>
    </xf>
    <xf numFmtId="0" fontId="17" fillId="0" borderId="12" xfId="0" applyFont="1" applyBorder="1" applyAlignment="1"/>
    <xf numFmtId="0" fontId="17" fillId="0" borderId="13" xfId="0" applyFont="1" applyBorder="1" applyAlignment="1"/>
    <xf numFmtId="0" fontId="17" fillId="0" borderId="11" xfId="0" applyFont="1" applyBorder="1" applyAlignment="1"/>
    <xf numFmtId="0" fontId="17" fillId="2" borderId="14" xfId="0" applyFont="1" applyFill="1" applyBorder="1" applyAlignment="1">
      <alignment horizontal="left" vertical="center"/>
    </xf>
    <xf numFmtId="0" fontId="17" fillId="2" borderId="15" xfId="0" applyFont="1" applyFill="1" applyBorder="1" applyAlignment="1">
      <alignment horizontal="left" vertical="center"/>
    </xf>
    <xf numFmtId="0" fontId="0" fillId="0" borderId="13" xfId="0" applyBorder="1" applyAlignment="1"/>
    <xf numFmtId="0" fontId="0" fillId="0" borderId="11" xfId="0" applyBorder="1" applyAlignment="1">
      <alignment horizontal="left" vertical="center"/>
    </xf>
    <xf numFmtId="0" fontId="0" fillId="0" borderId="1" xfId="0" applyBorder="1" applyAlignme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left"/>
    </xf>
    <xf numFmtId="0" fontId="8" fillId="4" borderId="5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10" fillId="0" borderId="0" xfId="0" applyFont="1" applyAlignment="1"/>
    <xf numFmtId="0" fontId="18" fillId="7" borderId="12" xfId="0" applyFont="1" applyFill="1" applyBorder="1" applyAlignment="1"/>
    <xf numFmtId="0" fontId="18" fillId="7" borderId="13" xfId="0" applyFont="1" applyFill="1" applyBorder="1" applyAlignment="1"/>
    <xf numFmtId="0" fontId="18" fillId="7" borderId="11" xfId="0" applyFont="1" applyFill="1" applyBorder="1" applyAlignment="1"/>
    <xf numFmtId="0" fontId="17" fillId="0" borderId="12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166" fontId="11" fillId="5" borderId="16" xfId="0" applyNumberFormat="1" applyFont="1" applyFill="1" applyBorder="1" applyAlignment="1">
      <alignment horizontal="left" vertical="center"/>
    </xf>
    <xf numFmtId="166" fontId="11" fillId="5" borderId="7" xfId="0" applyNumberFormat="1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66" fontId="11" fillId="5" borderId="5" xfId="0" applyNumberFormat="1" applyFont="1" applyFill="1" applyBorder="1" applyAlignment="1">
      <alignment horizontal="left" vertical="center"/>
    </xf>
    <xf numFmtId="166" fontId="11" fillId="5" borderId="10" xfId="0" applyNumberFormat="1" applyFont="1" applyFill="1" applyBorder="1" applyAlignment="1">
      <alignment horizontal="left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customXml" Target="../customXml/item1.xml"/><Relationship Id="rId8" Type="http://schemas.openxmlformats.org/officeDocument/2006/relationships/customXml" Target="../customXml/item2.xml"/><Relationship Id="rId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19"/>
  </sheetPr>
  <dimension ref="A1:AF51"/>
  <sheetViews>
    <sheetView showGridLines="0" showZeros="0" tabSelected="1" workbookViewId="0">
      <pane ySplit="11" topLeftCell="A12" activePane="bottomLeft" state="frozen"/>
      <selection pane="bottomLeft" activeCell="A7" sqref="A7"/>
    </sheetView>
  </sheetViews>
  <sheetFormatPr baseColWidth="10" defaultColWidth="8.83203125" defaultRowHeight="13" x14ac:dyDescent="0"/>
  <cols>
    <col min="1" max="1" width="5.1640625" style="1" customWidth="1"/>
    <col min="2" max="2" width="7.5" style="1" customWidth="1"/>
    <col min="3" max="3" width="12.6640625" style="20" customWidth="1"/>
    <col min="4" max="4" width="5.6640625" style="1" customWidth="1"/>
    <col min="5" max="5" width="12.6640625" style="20" customWidth="1"/>
    <col min="6" max="6" width="5.6640625" style="1" customWidth="1"/>
    <col min="7" max="7" width="12.6640625" style="20" customWidth="1"/>
    <col min="8" max="8" width="5.6640625" style="1" customWidth="1"/>
    <col min="9" max="9" width="12.6640625" style="20" customWidth="1"/>
    <col min="10" max="10" width="5.6640625" style="1" customWidth="1"/>
    <col min="11" max="11" width="12.6640625" style="20" customWidth="1"/>
    <col min="12" max="12" width="5.6640625" style="1" customWidth="1"/>
    <col min="13" max="13" width="12.6640625" style="20" customWidth="1"/>
    <col min="14" max="14" width="8.6640625" style="1" customWidth="1"/>
    <col min="15" max="15" width="9" style="1" customWidth="1"/>
    <col min="16" max="16" width="10" style="1" hidden="1" customWidth="1"/>
    <col min="17" max="16384" width="8.83203125" style="1"/>
  </cols>
  <sheetData>
    <row r="1" spans="1:32" ht="18" customHeight="1">
      <c r="A1" s="103"/>
      <c r="B1" s="103"/>
      <c r="C1" s="103"/>
      <c r="D1" s="103"/>
      <c r="E1" s="103"/>
      <c r="F1" s="103"/>
      <c r="G1" s="98" t="s">
        <v>14</v>
      </c>
      <c r="H1" s="99"/>
      <c r="I1" s="99"/>
      <c r="J1" s="4"/>
      <c r="K1" s="27"/>
      <c r="L1" s="4"/>
      <c r="M1" s="27"/>
      <c r="N1" s="4"/>
      <c r="O1" s="5"/>
    </row>
    <row r="2" spans="1:32" ht="18" customHeight="1">
      <c r="A2" s="34"/>
      <c r="B2" s="104" t="s">
        <v>17</v>
      </c>
      <c r="C2" s="105"/>
      <c r="D2" s="105"/>
      <c r="E2" s="106"/>
      <c r="F2" s="34"/>
      <c r="G2" s="32"/>
      <c r="H2" s="16"/>
      <c r="I2" s="27"/>
      <c r="J2" s="4"/>
      <c r="K2" s="89" t="s">
        <v>18</v>
      </c>
      <c r="L2" s="85"/>
      <c r="M2" s="85"/>
      <c r="N2" s="79"/>
      <c r="O2" s="5"/>
    </row>
    <row r="3" spans="1:32" ht="18" customHeight="1">
      <c r="A3" s="34"/>
      <c r="B3" s="90"/>
      <c r="C3" s="91"/>
      <c r="D3" s="91"/>
      <c r="E3" s="92"/>
      <c r="F3" s="34"/>
      <c r="G3" s="32"/>
      <c r="H3" s="16"/>
      <c r="I3" s="27"/>
      <c r="J3" s="4"/>
      <c r="K3" s="36" t="s">
        <v>19</v>
      </c>
      <c r="L3" s="81"/>
      <c r="M3" s="82"/>
      <c r="N3" s="83"/>
      <c r="O3" s="5"/>
    </row>
    <row r="4" spans="1:32" ht="18" customHeight="1">
      <c r="A4" s="34"/>
      <c r="B4" s="107"/>
      <c r="C4" s="108"/>
      <c r="D4" s="108"/>
      <c r="E4" s="109"/>
      <c r="F4" s="34"/>
      <c r="G4" s="32"/>
      <c r="H4" s="16"/>
      <c r="I4" s="27"/>
      <c r="J4" s="4"/>
      <c r="K4" s="36" t="s">
        <v>20</v>
      </c>
      <c r="L4" s="84"/>
      <c r="M4" s="85"/>
      <c r="N4" s="86"/>
      <c r="O4" s="5"/>
    </row>
    <row r="5" spans="1:32" ht="18" customHeight="1">
      <c r="A5" s="34"/>
      <c r="B5" s="35"/>
      <c r="C5" s="35"/>
      <c r="D5" s="77"/>
      <c r="E5" s="77"/>
      <c r="F5" s="34"/>
      <c r="G5" s="32"/>
      <c r="H5" s="16"/>
      <c r="I5" s="27"/>
      <c r="J5" s="4"/>
      <c r="K5" s="36" t="s">
        <v>21</v>
      </c>
      <c r="L5" s="39"/>
      <c r="M5" s="52" t="s">
        <v>30</v>
      </c>
      <c r="N5" s="78"/>
      <c r="O5" s="5"/>
    </row>
    <row r="6" spans="1:32" ht="18" customHeight="1">
      <c r="A6" s="34"/>
      <c r="B6" s="34"/>
      <c r="C6" s="34"/>
      <c r="D6" s="34"/>
      <c r="E6" s="34"/>
      <c r="F6" s="34"/>
      <c r="G6" s="32"/>
      <c r="H6" s="16"/>
      <c r="I6" s="27"/>
      <c r="J6" s="4"/>
      <c r="K6" s="36" t="s">
        <v>22</v>
      </c>
      <c r="L6" s="84"/>
      <c r="M6" s="85"/>
      <c r="N6" s="86"/>
      <c r="O6" s="5"/>
    </row>
    <row r="7" spans="1:32" ht="18" customHeight="1">
      <c r="A7" s="34"/>
      <c r="B7" s="34"/>
      <c r="C7" s="34"/>
      <c r="D7" s="34"/>
      <c r="E7" s="34"/>
      <c r="F7" s="34"/>
      <c r="G7" s="32"/>
      <c r="H7" s="16"/>
      <c r="I7" s="27"/>
      <c r="J7" s="4"/>
      <c r="K7" s="93" t="s">
        <v>35</v>
      </c>
      <c r="L7" s="84" t="s">
        <v>36</v>
      </c>
      <c r="M7" s="95"/>
      <c r="N7" s="86"/>
      <c r="O7" s="5"/>
    </row>
    <row r="8" spans="1:32" ht="18" customHeight="1">
      <c r="A8" s="34"/>
      <c r="B8" s="34"/>
      <c r="C8" s="34"/>
      <c r="D8" s="34"/>
      <c r="E8" s="34"/>
      <c r="F8" s="34"/>
      <c r="G8" s="32"/>
      <c r="H8" s="16"/>
      <c r="I8" s="27"/>
      <c r="J8" s="4"/>
      <c r="K8" s="94"/>
      <c r="L8" s="84"/>
      <c r="M8" s="96"/>
      <c r="N8" s="78"/>
      <c r="O8" s="5"/>
    </row>
    <row r="9" spans="1:32" ht="18" customHeight="1">
      <c r="A9" s="34"/>
      <c r="B9" s="34"/>
      <c r="C9" s="34"/>
      <c r="D9" s="34"/>
      <c r="E9" s="34"/>
      <c r="F9" s="34"/>
      <c r="G9" s="32"/>
      <c r="H9" s="16"/>
      <c r="I9" s="27"/>
      <c r="J9" s="4"/>
      <c r="K9" s="27"/>
      <c r="L9" s="4"/>
      <c r="M9" s="27"/>
      <c r="N9" s="4"/>
      <c r="O9" s="5"/>
    </row>
    <row r="10" spans="1:32" ht="17" customHeight="1">
      <c r="A10" s="29" t="s">
        <v>16</v>
      </c>
      <c r="B10" s="30"/>
      <c r="C10" s="31">
        <v>39692</v>
      </c>
      <c r="E10" s="1"/>
      <c r="F10" s="3"/>
      <c r="G10" s="19"/>
    </row>
    <row r="11" spans="1:32" s="6" customFormat="1" ht="15.75" customHeight="1">
      <c r="A11" s="101" t="s">
        <v>1</v>
      </c>
      <c r="B11" s="102"/>
      <c r="C11" s="21" t="s">
        <v>3</v>
      </c>
      <c r="D11" s="12" t="s">
        <v>15</v>
      </c>
      <c r="E11" s="24" t="s">
        <v>4</v>
      </c>
      <c r="F11" s="12" t="s">
        <v>15</v>
      </c>
      <c r="G11" s="24" t="s">
        <v>5</v>
      </c>
      <c r="H11" s="12" t="s">
        <v>15</v>
      </c>
      <c r="I11" s="24" t="s">
        <v>6</v>
      </c>
      <c r="J11" s="12" t="s">
        <v>15</v>
      </c>
      <c r="K11" s="24" t="s">
        <v>7</v>
      </c>
      <c r="L11" s="12" t="s">
        <v>15</v>
      </c>
      <c r="M11" s="24" t="s">
        <v>8</v>
      </c>
      <c r="N11" s="12" t="s">
        <v>15</v>
      </c>
      <c r="O11" s="11" t="s">
        <v>0</v>
      </c>
      <c r="Q11" s="33"/>
      <c r="AF11" s="33"/>
    </row>
    <row r="12" spans="1:32" s="6" customFormat="1" ht="32.5" customHeight="1">
      <c r="A12" s="87">
        <f>+C10</f>
        <v>39692</v>
      </c>
      <c r="B12" s="88"/>
      <c r="C12" s="55" t="s">
        <v>37</v>
      </c>
      <c r="D12" s="56">
        <v>1</v>
      </c>
      <c r="E12" s="55" t="s">
        <v>38</v>
      </c>
      <c r="F12" s="56">
        <v>1.5</v>
      </c>
      <c r="G12" s="55" t="s">
        <v>39</v>
      </c>
      <c r="H12" s="57">
        <v>2</v>
      </c>
      <c r="I12" s="55"/>
      <c r="J12" s="58"/>
      <c r="K12" s="59"/>
      <c r="L12" s="58"/>
      <c r="M12" s="59"/>
      <c r="N12" s="58"/>
      <c r="O12" s="13">
        <f t="shared" ref="O12:O17" si="0">+D12+F12+H12+J12+L12+N12</f>
        <v>4.5</v>
      </c>
      <c r="P12" s="6" t="s">
        <v>9</v>
      </c>
    </row>
    <row r="13" spans="1:32" s="6" customFormat="1" ht="32.5" customHeight="1">
      <c r="A13" s="87">
        <f>+A12+1</f>
        <v>39693</v>
      </c>
      <c r="B13" s="88"/>
      <c r="C13" s="55"/>
      <c r="D13" s="60"/>
      <c r="E13" s="55"/>
      <c r="F13" s="60"/>
      <c r="G13" s="55"/>
      <c r="H13" s="61"/>
      <c r="I13" s="55" t="s">
        <v>9</v>
      </c>
      <c r="J13" s="61">
        <v>8</v>
      </c>
      <c r="K13" s="55"/>
      <c r="L13" s="61"/>
      <c r="M13" s="55"/>
      <c r="N13" s="58"/>
      <c r="O13" s="13">
        <f t="shared" si="0"/>
        <v>8</v>
      </c>
      <c r="P13" s="6" t="s">
        <v>13</v>
      </c>
    </row>
    <row r="14" spans="1:32" s="6" customFormat="1" ht="32.5" customHeight="1">
      <c r="A14" s="87">
        <f t="shared" ref="A14:A39" si="1">+A13+1</f>
        <v>39694</v>
      </c>
      <c r="B14" s="88"/>
      <c r="C14" s="55"/>
      <c r="D14" s="60"/>
      <c r="E14" s="55"/>
      <c r="F14" s="60"/>
      <c r="G14" s="55"/>
      <c r="H14" s="61"/>
      <c r="I14" s="55"/>
      <c r="J14" s="61"/>
      <c r="K14" s="55"/>
      <c r="L14" s="61"/>
      <c r="M14" s="55"/>
      <c r="N14" s="58"/>
      <c r="O14" s="13">
        <f t="shared" si="0"/>
        <v>0</v>
      </c>
      <c r="P14" s="6" t="s">
        <v>10</v>
      </c>
    </row>
    <row r="15" spans="1:32" s="6" customFormat="1" ht="32.5" customHeight="1">
      <c r="A15" s="87">
        <f t="shared" si="1"/>
        <v>39695</v>
      </c>
      <c r="B15" s="88"/>
      <c r="C15" s="55"/>
      <c r="D15" s="56"/>
      <c r="E15" s="55"/>
      <c r="F15" s="56"/>
      <c r="G15" s="55"/>
      <c r="H15" s="57"/>
      <c r="I15" s="55"/>
      <c r="J15" s="61"/>
      <c r="K15" s="55"/>
      <c r="L15" s="61"/>
      <c r="M15" s="55"/>
      <c r="N15" s="58"/>
      <c r="O15" s="13">
        <f t="shared" si="0"/>
        <v>0</v>
      </c>
      <c r="P15" s="6" t="s">
        <v>11</v>
      </c>
    </row>
    <row r="16" spans="1:32" s="6" customFormat="1" ht="32.5" customHeight="1">
      <c r="A16" s="87">
        <f t="shared" si="1"/>
        <v>39696</v>
      </c>
      <c r="B16" s="88"/>
      <c r="C16" s="55"/>
      <c r="D16" s="60"/>
      <c r="E16" s="55"/>
      <c r="F16" s="60"/>
      <c r="G16" s="55"/>
      <c r="H16" s="61"/>
      <c r="I16" s="55"/>
      <c r="J16" s="61"/>
      <c r="K16" s="55"/>
      <c r="L16" s="61"/>
      <c r="M16" s="55"/>
      <c r="N16" s="58"/>
      <c r="O16" s="13">
        <f t="shared" si="0"/>
        <v>0</v>
      </c>
      <c r="P16" s="6" t="s">
        <v>12</v>
      </c>
    </row>
    <row r="17" spans="1:15" s="6" customFormat="1" ht="32.5" customHeight="1">
      <c r="A17" s="87">
        <f t="shared" si="1"/>
        <v>39697</v>
      </c>
      <c r="B17" s="88"/>
      <c r="C17" s="55"/>
      <c r="D17" s="60"/>
      <c r="E17" s="55"/>
      <c r="F17" s="60"/>
      <c r="G17" s="55"/>
      <c r="H17" s="61"/>
      <c r="I17" s="55"/>
      <c r="J17" s="61"/>
      <c r="K17" s="55"/>
      <c r="L17" s="61"/>
      <c r="M17" s="55"/>
      <c r="N17" s="58"/>
      <c r="O17" s="13">
        <f t="shared" si="0"/>
        <v>0</v>
      </c>
    </row>
    <row r="18" spans="1:15" s="6" customFormat="1" ht="32.5" customHeight="1">
      <c r="A18" s="87">
        <f t="shared" si="1"/>
        <v>39698</v>
      </c>
      <c r="B18" s="88"/>
      <c r="C18" s="55"/>
      <c r="D18" s="60"/>
      <c r="E18" s="55"/>
      <c r="F18" s="60"/>
      <c r="G18" s="55"/>
      <c r="H18" s="61"/>
      <c r="I18" s="55"/>
      <c r="J18" s="61"/>
      <c r="K18" s="55"/>
      <c r="L18" s="61"/>
      <c r="M18" s="55"/>
      <c r="N18" s="58"/>
      <c r="O18" s="13">
        <f t="shared" ref="O18:O42" si="2">+D18+F18+H18+J18+L18+N18</f>
        <v>0</v>
      </c>
    </row>
    <row r="19" spans="1:15" s="6" customFormat="1" ht="32.5" customHeight="1">
      <c r="A19" s="87">
        <f t="shared" si="1"/>
        <v>39699</v>
      </c>
      <c r="B19" s="88"/>
      <c r="C19" s="55"/>
      <c r="D19" s="60"/>
      <c r="E19" s="55"/>
      <c r="F19" s="60"/>
      <c r="G19" s="55"/>
      <c r="H19" s="61"/>
      <c r="I19" s="55"/>
      <c r="J19" s="61"/>
      <c r="K19" s="55"/>
      <c r="L19" s="61"/>
      <c r="M19" s="55"/>
      <c r="N19" s="58"/>
      <c r="O19" s="13">
        <f t="shared" si="2"/>
        <v>0</v>
      </c>
    </row>
    <row r="20" spans="1:15" s="6" customFormat="1" ht="32.5" customHeight="1">
      <c r="A20" s="87">
        <f t="shared" si="1"/>
        <v>39700</v>
      </c>
      <c r="B20" s="88"/>
      <c r="C20" s="55"/>
      <c r="D20" s="60"/>
      <c r="E20" s="55"/>
      <c r="F20" s="60"/>
      <c r="G20" s="55"/>
      <c r="H20" s="61"/>
      <c r="I20" s="55"/>
      <c r="J20" s="61"/>
      <c r="K20" s="55"/>
      <c r="L20" s="61"/>
      <c r="M20" s="55"/>
      <c r="N20" s="58"/>
      <c r="O20" s="13">
        <f t="shared" si="2"/>
        <v>0</v>
      </c>
    </row>
    <row r="21" spans="1:15" s="6" customFormat="1" ht="32.5" customHeight="1">
      <c r="A21" s="87">
        <f t="shared" si="1"/>
        <v>39701</v>
      </c>
      <c r="B21" s="88"/>
      <c r="C21" s="55"/>
      <c r="D21" s="60"/>
      <c r="E21" s="55"/>
      <c r="F21" s="60"/>
      <c r="G21" s="55"/>
      <c r="H21" s="61"/>
      <c r="I21" s="55"/>
      <c r="J21" s="61"/>
      <c r="K21" s="55"/>
      <c r="L21" s="61"/>
      <c r="M21" s="55"/>
      <c r="N21" s="58"/>
      <c r="O21" s="13">
        <f t="shared" si="2"/>
        <v>0</v>
      </c>
    </row>
    <row r="22" spans="1:15" s="6" customFormat="1" ht="32.5" customHeight="1">
      <c r="A22" s="87">
        <f t="shared" si="1"/>
        <v>39702</v>
      </c>
      <c r="B22" s="88"/>
      <c r="C22" s="55"/>
      <c r="D22" s="56"/>
      <c r="E22" s="55"/>
      <c r="F22" s="56"/>
      <c r="G22" s="55"/>
      <c r="H22" s="57"/>
      <c r="I22" s="55"/>
      <c r="J22" s="61"/>
      <c r="K22" s="55"/>
      <c r="L22" s="61"/>
      <c r="M22" s="55"/>
      <c r="N22" s="58"/>
      <c r="O22" s="13">
        <f t="shared" si="2"/>
        <v>0</v>
      </c>
    </row>
    <row r="23" spans="1:15" s="6" customFormat="1" ht="32.5" customHeight="1">
      <c r="A23" s="87">
        <f t="shared" si="1"/>
        <v>39703</v>
      </c>
      <c r="B23" s="88"/>
      <c r="C23" s="55"/>
      <c r="D23" s="60"/>
      <c r="E23" s="55"/>
      <c r="F23" s="60"/>
      <c r="G23" s="55"/>
      <c r="H23" s="61"/>
      <c r="I23" s="55"/>
      <c r="J23" s="61"/>
      <c r="K23" s="55"/>
      <c r="L23" s="61"/>
      <c r="M23" s="55"/>
      <c r="N23" s="58"/>
      <c r="O23" s="13">
        <f t="shared" si="2"/>
        <v>0</v>
      </c>
    </row>
    <row r="24" spans="1:15" s="6" customFormat="1" ht="32.5" customHeight="1">
      <c r="A24" s="87">
        <f t="shared" si="1"/>
        <v>39704</v>
      </c>
      <c r="B24" s="88"/>
      <c r="C24" s="55"/>
      <c r="D24" s="60"/>
      <c r="E24" s="55"/>
      <c r="F24" s="60"/>
      <c r="G24" s="55"/>
      <c r="H24" s="61"/>
      <c r="I24" s="55"/>
      <c r="J24" s="61"/>
      <c r="K24" s="55"/>
      <c r="L24" s="61"/>
      <c r="M24" s="55"/>
      <c r="N24" s="58"/>
      <c r="O24" s="13">
        <f t="shared" si="2"/>
        <v>0</v>
      </c>
    </row>
    <row r="25" spans="1:15" s="6" customFormat="1" ht="32.5" customHeight="1">
      <c r="A25" s="87">
        <f t="shared" si="1"/>
        <v>39705</v>
      </c>
      <c r="B25" s="88"/>
      <c r="C25" s="55"/>
      <c r="D25" s="60"/>
      <c r="E25" s="55"/>
      <c r="F25" s="60"/>
      <c r="G25" s="55"/>
      <c r="H25" s="61"/>
      <c r="I25" s="55"/>
      <c r="J25" s="61"/>
      <c r="K25" s="55"/>
      <c r="L25" s="61"/>
      <c r="M25" s="55"/>
      <c r="N25" s="58"/>
      <c r="O25" s="13">
        <f t="shared" si="2"/>
        <v>0</v>
      </c>
    </row>
    <row r="26" spans="1:15" s="6" customFormat="1" ht="32.5" customHeight="1">
      <c r="A26" s="87">
        <f t="shared" si="1"/>
        <v>39706</v>
      </c>
      <c r="B26" s="88"/>
      <c r="C26" s="55"/>
      <c r="D26" s="60"/>
      <c r="E26" s="55"/>
      <c r="F26" s="60"/>
      <c r="G26" s="55"/>
      <c r="H26" s="61"/>
      <c r="I26" s="55"/>
      <c r="J26" s="61"/>
      <c r="K26" s="55"/>
      <c r="L26" s="61"/>
      <c r="M26" s="55"/>
      <c r="N26" s="58"/>
      <c r="O26" s="13">
        <f t="shared" si="2"/>
        <v>0</v>
      </c>
    </row>
    <row r="27" spans="1:15" s="6" customFormat="1" ht="32.5" customHeight="1">
      <c r="A27" s="87">
        <f t="shared" si="1"/>
        <v>39707</v>
      </c>
      <c r="B27" s="88"/>
      <c r="C27" s="55"/>
      <c r="D27" s="60"/>
      <c r="E27" s="55"/>
      <c r="F27" s="60"/>
      <c r="G27" s="55"/>
      <c r="H27" s="61"/>
      <c r="I27" s="55"/>
      <c r="J27" s="61"/>
      <c r="K27" s="55"/>
      <c r="L27" s="61"/>
      <c r="M27" s="55"/>
      <c r="N27" s="58"/>
      <c r="O27" s="13">
        <f t="shared" si="2"/>
        <v>0</v>
      </c>
    </row>
    <row r="28" spans="1:15" s="6" customFormat="1" ht="32.5" customHeight="1">
      <c r="A28" s="87">
        <f t="shared" si="1"/>
        <v>39708</v>
      </c>
      <c r="B28" s="88"/>
      <c r="C28" s="55"/>
      <c r="D28" s="60"/>
      <c r="E28" s="55"/>
      <c r="F28" s="60"/>
      <c r="G28" s="55"/>
      <c r="H28" s="61"/>
      <c r="I28" s="55"/>
      <c r="J28" s="61"/>
      <c r="K28" s="55"/>
      <c r="L28" s="61"/>
      <c r="M28" s="55"/>
      <c r="N28" s="58"/>
      <c r="O28" s="13">
        <f t="shared" si="2"/>
        <v>0</v>
      </c>
    </row>
    <row r="29" spans="1:15" s="6" customFormat="1" ht="32.5" customHeight="1">
      <c r="A29" s="87">
        <f t="shared" si="1"/>
        <v>39709</v>
      </c>
      <c r="B29" s="88"/>
      <c r="C29" s="55"/>
      <c r="D29" s="56"/>
      <c r="E29" s="55"/>
      <c r="F29" s="56"/>
      <c r="G29" s="55"/>
      <c r="H29" s="57"/>
      <c r="I29" s="55"/>
      <c r="J29" s="61"/>
      <c r="K29" s="55"/>
      <c r="L29" s="61"/>
      <c r="M29" s="55"/>
      <c r="N29" s="58"/>
      <c r="O29" s="13">
        <f t="shared" si="2"/>
        <v>0</v>
      </c>
    </row>
    <row r="30" spans="1:15" s="6" customFormat="1" ht="32.5" customHeight="1">
      <c r="A30" s="87">
        <f t="shared" si="1"/>
        <v>39710</v>
      </c>
      <c r="B30" s="88"/>
      <c r="C30" s="55"/>
      <c r="D30" s="60"/>
      <c r="E30" s="55"/>
      <c r="F30" s="60"/>
      <c r="G30" s="55"/>
      <c r="H30" s="61"/>
      <c r="I30" s="55"/>
      <c r="J30" s="61"/>
      <c r="K30" s="55"/>
      <c r="L30" s="61"/>
      <c r="M30" s="55"/>
      <c r="N30" s="58"/>
      <c r="O30" s="13">
        <f t="shared" si="2"/>
        <v>0</v>
      </c>
    </row>
    <row r="31" spans="1:15" s="6" customFormat="1" ht="32.5" customHeight="1">
      <c r="A31" s="87">
        <f t="shared" si="1"/>
        <v>39711</v>
      </c>
      <c r="B31" s="88"/>
      <c r="C31" s="55"/>
      <c r="D31" s="60"/>
      <c r="E31" s="55"/>
      <c r="F31" s="60"/>
      <c r="G31" s="55"/>
      <c r="H31" s="61"/>
      <c r="I31" s="55"/>
      <c r="J31" s="61"/>
      <c r="K31" s="55"/>
      <c r="L31" s="61"/>
      <c r="M31" s="55"/>
      <c r="N31" s="58"/>
      <c r="O31" s="13">
        <f t="shared" si="2"/>
        <v>0</v>
      </c>
    </row>
    <row r="32" spans="1:15" s="6" customFormat="1" ht="32.5" customHeight="1">
      <c r="A32" s="87">
        <f t="shared" si="1"/>
        <v>39712</v>
      </c>
      <c r="B32" s="88"/>
      <c r="C32" s="55"/>
      <c r="D32" s="60"/>
      <c r="E32" s="55"/>
      <c r="F32" s="60"/>
      <c r="G32" s="55"/>
      <c r="H32" s="61"/>
      <c r="I32" s="55"/>
      <c r="J32" s="61"/>
      <c r="K32" s="55"/>
      <c r="L32" s="61"/>
      <c r="M32" s="55"/>
      <c r="N32" s="58"/>
      <c r="O32" s="13">
        <f t="shared" si="2"/>
        <v>0</v>
      </c>
    </row>
    <row r="33" spans="1:15" s="6" customFormat="1" ht="32.5" customHeight="1">
      <c r="A33" s="87">
        <f t="shared" si="1"/>
        <v>39713</v>
      </c>
      <c r="B33" s="88"/>
      <c r="C33" s="55"/>
      <c r="D33" s="60"/>
      <c r="E33" s="55"/>
      <c r="F33" s="60"/>
      <c r="G33" s="55"/>
      <c r="H33" s="61"/>
      <c r="I33" s="55"/>
      <c r="J33" s="61"/>
      <c r="K33" s="55"/>
      <c r="L33" s="61"/>
      <c r="M33" s="55"/>
      <c r="N33" s="58"/>
      <c r="O33" s="13">
        <f t="shared" si="2"/>
        <v>0</v>
      </c>
    </row>
    <row r="34" spans="1:15" s="6" customFormat="1" ht="32.5" customHeight="1">
      <c r="A34" s="87">
        <f t="shared" si="1"/>
        <v>39714</v>
      </c>
      <c r="B34" s="88"/>
      <c r="C34" s="55"/>
      <c r="D34" s="60"/>
      <c r="E34" s="55"/>
      <c r="F34" s="60"/>
      <c r="G34" s="55"/>
      <c r="H34" s="61"/>
      <c r="I34" s="55"/>
      <c r="J34" s="61"/>
      <c r="K34" s="55"/>
      <c r="L34" s="61"/>
      <c r="M34" s="55"/>
      <c r="N34" s="58"/>
      <c r="O34" s="13">
        <f t="shared" si="2"/>
        <v>0</v>
      </c>
    </row>
    <row r="35" spans="1:15" s="6" customFormat="1" ht="32.5" customHeight="1">
      <c r="A35" s="87">
        <f t="shared" si="1"/>
        <v>39715</v>
      </c>
      <c r="B35" s="88"/>
      <c r="C35" s="55"/>
      <c r="D35" s="60"/>
      <c r="E35" s="55"/>
      <c r="F35" s="60"/>
      <c r="G35" s="55"/>
      <c r="H35" s="61"/>
      <c r="I35" s="55"/>
      <c r="J35" s="61"/>
      <c r="K35" s="55"/>
      <c r="L35" s="61"/>
      <c r="M35" s="55"/>
      <c r="N35" s="58"/>
      <c r="O35" s="13">
        <f t="shared" si="2"/>
        <v>0</v>
      </c>
    </row>
    <row r="36" spans="1:15" s="6" customFormat="1" ht="32.5" customHeight="1">
      <c r="A36" s="87">
        <f t="shared" si="1"/>
        <v>39716</v>
      </c>
      <c r="B36" s="88"/>
      <c r="C36" s="55"/>
      <c r="D36" s="56"/>
      <c r="E36" s="55"/>
      <c r="F36" s="56"/>
      <c r="G36" s="55"/>
      <c r="H36" s="57"/>
      <c r="I36" s="55"/>
      <c r="J36" s="61"/>
      <c r="K36" s="55"/>
      <c r="L36" s="61"/>
      <c r="M36" s="55"/>
      <c r="N36" s="58"/>
      <c r="O36" s="13">
        <f t="shared" si="2"/>
        <v>0</v>
      </c>
    </row>
    <row r="37" spans="1:15" s="6" customFormat="1" ht="32.5" customHeight="1">
      <c r="A37" s="87">
        <f t="shared" si="1"/>
        <v>39717</v>
      </c>
      <c r="B37" s="88"/>
      <c r="C37" s="55"/>
      <c r="D37" s="60"/>
      <c r="E37" s="55"/>
      <c r="F37" s="60"/>
      <c r="G37" s="55"/>
      <c r="H37" s="61"/>
      <c r="I37" s="55"/>
      <c r="J37" s="61"/>
      <c r="K37" s="55"/>
      <c r="L37" s="61"/>
      <c r="M37" s="55"/>
      <c r="N37" s="58"/>
      <c r="O37" s="13">
        <f t="shared" si="2"/>
        <v>0</v>
      </c>
    </row>
    <row r="38" spans="1:15" s="6" customFormat="1" ht="32.5" customHeight="1">
      <c r="A38" s="87">
        <f t="shared" si="1"/>
        <v>39718</v>
      </c>
      <c r="B38" s="88"/>
      <c r="C38" s="55"/>
      <c r="D38" s="60"/>
      <c r="E38" s="55"/>
      <c r="F38" s="60"/>
      <c r="G38" s="55"/>
      <c r="H38" s="61"/>
      <c r="I38" s="55"/>
      <c r="J38" s="61"/>
      <c r="K38" s="55"/>
      <c r="L38" s="61"/>
      <c r="M38" s="55"/>
      <c r="N38" s="58"/>
      <c r="O38" s="13">
        <f t="shared" si="2"/>
        <v>0</v>
      </c>
    </row>
    <row r="39" spans="1:15" s="6" customFormat="1" ht="32.5" customHeight="1">
      <c r="A39" s="87">
        <f t="shared" si="1"/>
        <v>39719</v>
      </c>
      <c r="B39" s="88"/>
      <c r="C39" s="55"/>
      <c r="D39" s="60"/>
      <c r="E39" s="55"/>
      <c r="F39" s="60"/>
      <c r="G39" s="55"/>
      <c r="H39" s="61"/>
      <c r="I39" s="55"/>
      <c r="J39" s="61"/>
      <c r="K39" s="55"/>
      <c r="L39" s="61"/>
      <c r="M39" s="55"/>
      <c r="N39" s="58"/>
      <c r="O39" s="13">
        <f t="shared" si="2"/>
        <v>0</v>
      </c>
    </row>
    <row r="40" spans="1:15" s="6" customFormat="1" ht="32.5" customHeight="1">
      <c r="A40" s="87">
        <f>IF(MONTH(C$10)=MONTH(A39+1),A39+1,"")</f>
        <v>39720</v>
      </c>
      <c r="B40" s="88"/>
      <c r="C40" s="55"/>
      <c r="D40" s="60"/>
      <c r="E40" s="55"/>
      <c r="F40" s="60"/>
      <c r="G40" s="55"/>
      <c r="H40" s="61"/>
      <c r="I40" s="55"/>
      <c r="J40" s="61"/>
      <c r="K40" s="55"/>
      <c r="L40" s="61"/>
      <c r="M40" s="55"/>
      <c r="N40" s="58"/>
      <c r="O40" s="13">
        <f t="shared" si="2"/>
        <v>0</v>
      </c>
    </row>
    <row r="41" spans="1:15" s="6" customFormat="1" ht="32.5" customHeight="1">
      <c r="A41" s="87">
        <f>IF(MONTH(C$10)=MONTH(A39+2),A39+2,"")</f>
        <v>39721</v>
      </c>
      <c r="B41" s="88"/>
      <c r="C41" s="55"/>
      <c r="D41" s="60"/>
      <c r="E41" s="55"/>
      <c r="F41" s="60"/>
      <c r="G41" s="55"/>
      <c r="H41" s="61"/>
      <c r="I41" s="55"/>
      <c r="J41" s="61"/>
      <c r="K41" s="55" t="s">
        <v>9</v>
      </c>
      <c r="L41" s="61">
        <v>2</v>
      </c>
      <c r="M41" s="55"/>
      <c r="N41" s="58"/>
      <c r="O41" s="13">
        <f t="shared" si="2"/>
        <v>2</v>
      </c>
    </row>
    <row r="42" spans="1:15" s="6" customFormat="1" ht="32.5" customHeight="1">
      <c r="A42" s="87" t="str">
        <f>IF(MONTH(C$10)=MONTH(A39+3),A39+3,"")</f>
        <v/>
      </c>
      <c r="B42" s="88"/>
      <c r="C42" s="55"/>
      <c r="D42" s="60"/>
      <c r="E42" s="55"/>
      <c r="F42" s="60"/>
      <c r="G42" s="55"/>
      <c r="H42" s="61"/>
      <c r="I42" s="55"/>
      <c r="J42" s="61"/>
      <c r="K42" s="55"/>
      <c r="L42" s="61"/>
      <c r="M42" s="55"/>
      <c r="N42" s="58"/>
      <c r="O42" s="13">
        <f t="shared" si="2"/>
        <v>0</v>
      </c>
    </row>
    <row r="43" spans="1:15" s="6" customFormat="1" ht="14" customHeight="1">
      <c r="A43" s="97"/>
      <c r="B43" s="97"/>
      <c r="C43" s="22"/>
      <c r="D43" s="14">
        <f>SUM(D12:D42)</f>
        <v>1</v>
      </c>
      <c r="E43" s="25"/>
      <c r="F43" s="14">
        <f>SUM(F12:F42)</f>
        <v>1.5</v>
      </c>
      <c r="G43" s="25"/>
      <c r="H43" s="9">
        <f>SUM(H12:H42)</f>
        <v>2</v>
      </c>
      <c r="I43" s="28"/>
      <c r="J43" s="17">
        <f>SUM(J12:J42)</f>
        <v>8</v>
      </c>
      <c r="K43" s="28"/>
      <c r="L43" s="17">
        <f>SUM(L12:L42)</f>
        <v>2</v>
      </c>
      <c r="M43" s="28"/>
      <c r="N43" s="17">
        <f>SUM(N12:N42)</f>
        <v>0</v>
      </c>
      <c r="O43" s="14">
        <f>SUM(O12:O42)</f>
        <v>14.5</v>
      </c>
    </row>
    <row r="44" spans="1:15" ht="14" customHeight="1"/>
    <row r="45" spans="1:15" ht="14" customHeight="1">
      <c r="M45" s="64" t="s">
        <v>31</v>
      </c>
      <c r="N45" s="62">
        <v>1</v>
      </c>
      <c r="O45" s="54">
        <f>IF(ISBLANK(N45),"",N45*O43)</f>
        <v>14.5</v>
      </c>
    </row>
    <row r="46" spans="1:15" ht="14" customHeight="1">
      <c r="I46" s="64"/>
      <c r="K46" s="64"/>
      <c r="L46" s="74"/>
      <c r="M46" s="64" t="s">
        <v>34</v>
      </c>
      <c r="N46" s="76">
        <v>0.58499999999999996</v>
      </c>
      <c r="O46" s="75">
        <f>'Mileage Sheet'!E136</f>
        <v>56.175000000000004</v>
      </c>
    </row>
    <row r="47" spans="1:15" ht="14" customHeight="1">
      <c r="M47" s="64" t="s">
        <v>33</v>
      </c>
      <c r="N47" s="63"/>
      <c r="O47" s="54">
        <f>SUM(O45:O46)</f>
        <v>70.675000000000011</v>
      </c>
    </row>
    <row r="48" spans="1:15" ht="14" customHeight="1">
      <c r="M48" s="64"/>
      <c r="N48" s="63"/>
      <c r="O48" s="54"/>
    </row>
    <row r="49" spans="1:15" ht="14" customHeight="1">
      <c r="A49" s="2"/>
      <c r="B49" s="2"/>
      <c r="C49" s="23"/>
      <c r="D49" s="2"/>
      <c r="E49" s="23"/>
      <c r="F49" s="100"/>
      <c r="G49" s="100"/>
      <c r="H49" s="100"/>
      <c r="I49" s="100"/>
      <c r="J49" s="100"/>
      <c r="K49" s="18"/>
      <c r="L49" s="18"/>
      <c r="M49" s="18"/>
      <c r="N49" s="18"/>
      <c r="O49" s="15"/>
    </row>
    <row r="50" spans="1:15" ht="14" customHeight="1">
      <c r="F50" s="7" t="s">
        <v>2</v>
      </c>
      <c r="G50" s="26"/>
      <c r="H50" s="8"/>
      <c r="I50" s="19"/>
      <c r="J50" s="8"/>
      <c r="K50" s="19"/>
      <c r="L50" s="8"/>
      <c r="M50" s="19"/>
      <c r="N50" s="8"/>
      <c r="O50" s="10" t="s">
        <v>1</v>
      </c>
    </row>
    <row r="51" spans="1:15" ht="14" customHeight="1"/>
  </sheetData>
  <mergeCells count="46">
    <mergeCell ref="F49:J49"/>
    <mergeCell ref="A11:B11"/>
    <mergeCell ref="A15:B15"/>
    <mergeCell ref="A18:B18"/>
    <mergeCell ref="A19:B19"/>
    <mergeCell ref="A20:B20"/>
    <mergeCell ref="A21:B21"/>
    <mergeCell ref="A12:B12"/>
    <mergeCell ref="A22:B22"/>
    <mergeCell ref="A23:B23"/>
    <mergeCell ref="A17:B17"/>
    <mergeCell ref="A16:B16"/>
    <mergeCell ref="A14:B14"/>
    <mergeCell ref="A13:B13"/>
    <mergeCell ref="G1:I1"/>
    <mergeCell ref="A36:B36"/>
    <mergeCell ref="A37:B37"/>
    <mergeCell ref="A38:B38"/>
    <mergeCell ref="A32:B32"/>
    <mergeCell ref="A30:B30"/>
    <mergeCell ref="A31:B31"/>
    <mergeCell ref="A24:B24"/>
    <mergeCell ref="A25:B25"/>
    <mergeCell ref="A26:B26"/>
    <mergeCell ref="A27:B27"/>
    <mergeCell ref="A1:F1"/>
    <mergeCell ref="B2:E2"/>
    <mergeCell ref="B4:E4"/>
    <mergeCell ref="A43:B43"/>
    <mergeCell ref="A39:B39"/>
    <mergeCell ref="A40:B40"/>
    <mergeCell ref="A42:B42"/>
    <mergeCell ref="A41:B41"/>
    <mergeCell ref="A35:B35"/>
    <mergeCell ref="A28:B28"/>
    <mergeCell ref="A29:B29"/>
    <mergeCell ref="K2:M2"/>
    <mergeCell ref="B3:E3"/>
    <mergeCell ref="K7:K8"/>
    <mergeCell ref="L7:N7"/>
    <mergeCell ref="L8:M8"/>
    <mergeCell ref="L3:N3"/>
    <mergeCell ref="L4:N4"/>
    <mergeCell ref="L6:N6"/>
    <mergeCell ref="A33:B33"/>
    <mergeCell ref="A34:B34"/>
  </mergeCells>
  <phoneticPr fontId="0" type="noConversion"/>
  <dataValidations count="1">
    <dataValidation type="list" allowBlank="1" sqref="C12:C42 E12:E42 G12:G42 I12:I42 K12:K42 M12:M42">
      <formula1>$P$12:$P$18</formula1>
    </dataValidation>
  </dataValidations>
  <printOptions horizontalCentered="1"/>
  <pageMargins left="0.18" right="0.18" top="0.18" bottom="0" header="0.39" footer="0"/>
  <pageSetup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A1:T154"/>
  <sheetViews>
    <sheetView showGridLines="0" showZeros="0" workbookViewId="0">
      <pane ySplit="6" topLeftCell="A130" activePane="bottomLeft" state="frozen"/>
      <selection pane="bottomLeft" activeCell="E4" sqref="E4"/>
    </sheetView>
  </sheetViews>
  <sheetFormatPr baseColWidth="10" defaultColWidth="8.83203125" defaultRowHeight="13" x14ac:dyDescent="0"/>
  <cols>
    <col min="1" max="1" width="11.5" style="1" customWidth="1"/>
    <col min="2" max="2" width="7.5" style="1" customWidth="1"/>
    <col min="3" max="3" width="23.6640625" style="20" customWidth="1"/>
    <col min="4" max="4" width="25" style="20" customWidth="1"/>
    <col min="5" max="5" width="9.5" style="1" customWidth="1"/>
    <col min="6" max="6" width="7.5" style="1" hidden="1" customWidth="1"/>
    <col min="7" max="11" width="8.83203125" style="1"/>
    <col min="12" max="12" width="14.1640625" style="1" customWidth="1"/>
    <col min="13" max="16384" width="8.83203125" style="1"/>
  </cols>
  <sheetData>
    <row r="1" spans="1:20" ht="18" customHeight="1">
      <c r="A1" s="34"/>
      <c r="B1" s="34"/>
      <c r="C1" s="34" t="s">
        <v>28</v>
      </c>
      <c r="D1" s="27"/>
      <c r="E1" s="4"/>
      <c r="F1" s="4"/>
    </row>
    <row r="2" spans="1:20" ht="18" customHeight="1">
      <c r="A2" s="34"/>
      <c r="B2" s="34"/>
      <c r="C2" s="34"/>
      <c r="D2" s="27"/>
      <c r="E2" s="4"/>
      <c r="F2" s="4"/>
    </row>
    <row r="3" spans="1:20" ht="18" customHeight="1">
      <c r="A3" s="51" t="s">
        <v>29</v>
      </c>
      <c r="B3" s="38"/>
      <c r="C3" s="38"/>
      <c r="D3" s="27"/>
      <c r="E3" s="4"/>
      <c r="F3" s="4"/>
    </row>
    <row r="4" spans="1:20" ht="18" customHeight="1">
      <c r="A4" s="29"/>
      <c r="B4" s="34"/>
      <c r="C4" s="34"/>
      <c r="D4" s="27"/>
      <c r="E4" s="4"/>
      <c r="F4" s="4"/>
    </row>
    <row r="5" spans="1:20" ht="17" customHeight="1">
      <c r="A5" s="29" t="s">
        <v>16</v>
      </c>
      <c r="B5" s="30"/>
      <c r="C5" s="31">
        <v>39661</v>
      </c>
    </row>
    <row r="6" spans="1:20" s="6" customFormat="1" ht="15.75" customHeight="1">
      <c r="A6" s="118" t="s">
        <v>1</v>
      </c>
      <c r="B6" s="119"/>
      <c r="C6" s="21" t="s">
        <v>25</v>
      </c>
      <c r="D6" s="24" t="s">
        <v>26</v>
      </c>
      <c r="E6" s="12" t="s">
        <v>24</v>
      </c>
      <c r="F6" s="12" t="s">
        <v>24</v>
      </c>
      <c r="L6" s="53" t="s">
        <v>23</v>
      </c>
      <c r="M6" s="53" t="s">
        <v>24</v>
      </c>
      <c r="T6" s="33"/>
    </row>
    <row r="7" spans="1:20" s="44" customFormat="1" ht="15" customHeight="1">
      <c r="A7" s="110">
        <f>+C5</f>
        <v>39661</v>
      </c>
      <c r="B7" s="111"/>
      <c r="C7" s="42" t="s">
        <v>36</v>
      </c>
      <c r="D7" s="80" t="s">
        <v>40</v>
      </c>
      <c r="E7" s="72">
        <f t="shared" ref="E7:E23" si="0">IF(ISBLANK(D7),"",VLOOKUP(D7,$A$148:$B$154,2))</f>
        <v>11</v>
      </c>
      <c r="F7" s="43"/>
    </row>
    <row r="8" spans="1:20" s="44" customFormat="1" ht="15" customHeight="1">
      <c r="A8" s="112"/>
      <c r="B8" s="113"/>
      <c r="C8" s="42"/>
      <c r="D8" s="80"/>
      <c r="E8" s="72" t="str">
        <f t="shared" si="0"/>
        <v/>
      </c>
      <c r="F8" s="43"/>
    </row>
    <row r="9" spans="1:20" s="44" customFormat="1" ht="15" customHeight="1">
      <c r="A9" s="112"/>
      <c r="B9" s="113"/>
      <c r="C9" s="42"/>
      <c r="D9" s="80"/>
      <c r="E9" s="72" t="str">
        <f t="shared" si="0"/>
        <v/>
      </c>
      <c r="F9" s="43"/>
    </row>
    <row r="10" spans="1:20" s="44" customFormat="1" ht="15" customHeight="1">
      <c r="A10" s="114"/>
      <c r="B10" s="115"/>
      <c r="C10" s="42"/>
      <c r="D10" s="80"/>
      <c r="E10" s="72" t="str">
        <f t="shared" si="0"/>
        <v/>
      </c>
      <c r="F10" s="43"/>
    </row>
    <row r="11" spans="1:20" s="44" customFormat="1" ht="15" customHeight="1">
      <c r="A11" s="110">
        <f>+A7+1</f>
        <v>39662</v>
      </c>
      <c r="B11" s="111"/>
      <c r="C11" s="42"/>
      <c r="D11" s="80"/>
      <c r="E11" s="72" t="str">
        <f t="shared" si="0"/>
        <v/>
      </c>
      <c r="F11" s="43"/>
    </row>
    <row r="12" spans="1:20" s="44" customFormat="1" ht="15" customHeight="1">
      <c r="A12" s="112"/>
      <c r="B12" s="113"/>
      <c r="C12" s="42" t="s">
        <v>36</v>
      </c>
      <c r="D12" s="80" t="s">
        <v>41</v>
      </c>
      <c r="E12" s="72">
        <f t="shared" si="0"/>
        <v>30</v>
      </c>
      <c r="F12" s="43"/>
    </row>
    <row r="13" spans="1:20" s="44" customFormat="1" ht="15" customHeight="1">
      <c r="A13" s="112"/>
      <c r="B13" s="113"/>
      <c r="C13" s="42"/>
      <c r="D13" s="80"/>
      <c r="E13" s="72" t="str">
        <f t="shared" si="0"/>
        <v/>
      </c>
      <c r="F13" s="43"/>
    </row>
    <row r="14" spans="1:20" s="44" customFormat="1" ht="15" customHeight="1">
      <c r="A14" s="114"/>
      <c r="B14" s="115"/>
      <c r="C14" s="42"/>
      <c r="D14" s="80"/>
      <c r="E14" s="72" t="str">
        <f t="shared" si="0"/>
        <v/>
      </c>
      <c r="F14" s="43"/>
    </row>
    <row r="15" spans="1:20" s="44" customFormat="1" ht="15" customHeight="1">
      <c r="A15" s="110">
        <f>+A11+1</f>
        <v>39663</v>
      </c>
      <c r="B15" s="111"/>
      <c r="C15" s="42"/>
      <c r="D15" s="80"/>
      <c r="E15" s="72" t="str">
        <f t="shared" si="0"/>
        <v/>
      </c>
      <c r="F15" s="43"/>
    </row>
    <row r="16" spans="1:20" s="44" customFormat="1" ht="15" customHeight="1">
      <c r="A16" s="112"/>
      <c r="B16" s="113"/>
      <c r="C16" s="42" t="s">
        <v>36</v>
      </c>
      <c r="D16" s="80" t="s">
        <v>42</v>
      </c>
      <c r="E16" s="72">
        <f t="shared" si="0"/>
        <v>36</v>
      </c>
      <c r="F16" s="43"/>
    </row>
    <row r="17" spans="1:6" s="44" customFormat="1" ht="15" customHeight="1">
      <c r="A17" s="112"/>
      <c r="B17" s="113"/>
      <c r="C17" s="42"/>
      <c r="D17" s="80"/>
      <c r="E17" s="72" t="str">
        <f t="shared" si="0"/>
        <v/>
      </c>
      <c r="F17" s="43"/>
    </row>
    <row r="18" spans="1:6" s="44" customFormat="1" ht="15" customHeight="1">
      <c r="A18" s="114"/>
      <c r="B18" s="115"/>
      <c r="C18" s="42"/>
      <c r="D18" s="80"/>
      <c r="E18" s="72" t="str">
        <f t="shared" si="0"/>
        <v/>
      </c>
      <c r="F18" s="43"/>
    </row>
    <row r="19" spans="1:6" s="44" customFormat="1" ht="15" customHeight="1">
      <c r="A19" s="110">
        <f>+A15+1</f>
        <v>39664</v>
      </c>
      <c r="B19" s="111"/>
      <c r="C19" s="42"/>
      <c r="D19" s="80"/>
      <c r="E19" s="72" t="str">
        <f t="shared" si="0"/>
        <v/>
      </c>
      <c r="F19" s="43"/>
    </row>
    <row r="20" spans="1:6" s="44" customFormat="1" ht="15" customHeight="1">
      <c r="A20" s="112"/>
      <c r="B20" s="113"/>
      <c r="C20" s="42"/>
      <c r="D20" s="80"/>
      <c r="E20" s="72" t="str">
        <f t="shared" si="0"/>
        <v/>
      </c>
      <c r="F20" s="43"/>
    </row>
    <row r="21" spans="1:6" s="44" customFormat="1" ht="15" customHeight="1">
      <c r="A21" s="112"/>
      <c r="B21" s="113"/>
      <c r="C21" s="42"/>
      <c r="D21" s="80"/>
      <c r="E21" s="72" t="str">
        <f t="shared" si="0"/>
        <v/>
      </c>
      <c r="F21" s="43"/>
    </row>
    <row r="22" spans="1:6" s="44" customFormat="1" ht="15" customHeight="1">
      <c r="A22" s="114"/>
      <c r="B22" s="115"/>
      <c r="C22" s="42" t="s">
        <v>36</v>
      </c>
      <c r="D22" s="80" t="s">
        <v>43</v>
      </c>
      <c r="E22" s="72">
        <f t="shared" si="0"/>
        <v>30</v>
      </c>
      <c r="F22" s="43"/>
    </row>
    <row r="23" spans="1:6" s="44" customFormat="1" ht="15" customHeight="1">
      <c r="A23" s="110">
        <f>+A19+1</f>
        <v>39665</v>
      </c>
      <c r="B23" s="111"/>
      <c r="C23" s="42"/>
      <c r="D23" s="80"/>
      <c r="E23" s="72" t="str">
        <f t="shared" si="0"/>
        <v/>
      </c>
      <c r="F23" s="43"/>
    </row>
    <row r="24" spans="1:6" s="44" customFormat="1" ht="15" customHeight="1">
      <c r="A24" s="112"/>
      <c r="B24" s="113"/>
      <c r="C24" s="42"/>
      <c r="D24" s="80"/>
      <c r="E24" s="72"/>
      <c r="F24" s="43"/>
    </row>
    <row r="25" spans="1:6" s="44" customFormat="1" ht="15" customHeight="1">
      <c r="A25" s="112"/>
      <c r="B25" s="113"/>
      <c r="C25" s="42"/>
      <c r="D25" s="80"/>
      <c r="E25" s="72" t="str">
        <f t="shared" ref="E25:E56" si="1">IF(ISBLANK(D25),"",VLOOKUP(D25,$A$148:$B$154,2))</f>
        <v/>
      </c>
      <c r="F25" s="43"/>
    </row>
    <row r="26" spans="1:6" s="44" customFormat="1" ht="15" customHeight="1">
      <c r="A26" s="114"/>
      <c r="B26" s="115"/>
      <c r="C26" s="42"/>
      <c r="D26" s="80"/>
      <c r="E26" s="72" t="str">
        <f t="shared" si="1"/>
        <v/>
      </c>
      <c r="F26" s="43"/>
    </row>
    <row r="27" spans="1:6" s="44" customFormat="1" ht="15" customHeight="1">
      <c r="A27" s="110">
        <f>+A23+1</f>
        <v>39666</v>
      </c>
      <c r="B27" s="111"/>
      <c r="C27" s="42"/>
      <c r="D27" s="80"/>
      <c r="E27" s="72" t="str">
        <f t="shared" si="1"/>
        <v/>
      </c>
      <c r="F27" s="43"/>
    </row>
    <row r="28" spans="1:6" s="44" customFormat="1" ht="15" customHeight="1">
      <c r="A28" s="112"/>
      <c r="B28" s="113"/>
      <c r="C28" s="42"/>
      <c r="D28" s="80"/>
      <c r="E28" s="72" t="str">
        <f t="shared" si="1"/>
        <v/>
      </c>
      <c r="F28" s="43"/>
    </row>
    <row r="29" spans="1:6" s="44" customFormat="1" ht="15" customHeight="1">
      <c r="A29" s="112"/>
      <c r="B29" s="113"/>
      <c r="C29" s="42"/>
      <c r="D29" s="80"/>
      <c r="E29" s="72" t="str">
        <f t="shared" si="1"/>
        <v/>
      </c>
      <c r="F29" s="43"/>
    </row>
    <row r="30" spans="1:6" s="44" customFormat="1" ht="15" customHeight="1">
      <c r="A30" s="114"/>
      <c r="B30" s="115"/>
      <c r="C30" s="42"/>
      <c r="D30" s="80"/>
      <c r="E30" s="72" t="str">
        <f t="shared" si="1"/>
        <v/>
      </c>
      <c r="F30" s="43"/>
    </row>
    <row r="31" spans="1:6" s="44" customFormat="1" ht="15" customHeight="1">
      <c r="A31" s="110">
        <f>+A27+1</f>
        <v>39667</v>
      </c>
      <c r="B31" s="111"/>
      <c r="C31" s="42"/>
      <c r="D31" s="80"/>
      <c r="E31" s="72" t="str">
        <f t="shared" si="1"/>
        <v/>
      </c>
      <c r="F31" s="43"/>
    </row>
    <row r="32" spans="1:6" s="44" customFormat="1" ht="15" customHeight="1">
      <c r="A32" s="112"/>
      <c r="B32" s="113"/>
      <c r="C32" s="42"/>
      <c r="D32" s="80"/>
      <c r="E32" s="72" t="str">
        <f t="shared" si="1"/>
        <v/>
      </c>
      <c r="F32" s="43"/>
    </row>
    <row r="33" spans="1:6" s="44" customFormat="1" ht="15" customHeight="1">
      <c r="A33" s="112"/>
      <c r="B33" s="113"/>
      <c r="C33" s="42"/>
      <c r="D33" s="80"/>
      <c r="E33" s="72" t="str">
        <f t="shared" si="1"/>
        <v/>
      </c>
      <c r="F33" s="43"/>
    </row>
    <row r="34" spans="1:6" s="44" customFormat="1" ht="15" customHeight="1">
      <c r="A34" s="114"/>
      <c r="B34" s="115"/>
      <c r="C34" s="42"/>
      <c r="D34" s="80"/>
      <c r="E34" s="72" t="str">
        <f t="shared" si="1"/>
        <v/>
      </c>
      <c r="F34" s="43"/>
    </row>
    <row r="35" spans="1:6" s="44" customFormat="1" ht="15" customHeight="1">
      <c r="A35" s="110">
        <f>+A31+1</f>
        <v>39668</v>
      </c>
      <c r="B35" s="111"/>
      <c r="C35" s="42"/>
      <c r="D35" s="80"/>
      <c r="E35" s="72" t="str">
        <f t="shared" si="1"/>
        <v/>
      </c>
      <c r="F35" s="43"/>
    </row>
    <row r="36" spans="1:6" s="44" customFormat="1" ht="15" customHeight="1">
      <c r="A36" s="112"/>
      <c r="B36" s="113"/>
      <c r="C36" s="42"/>
      <c r="D36" s="80"/>
      <c r="E36" s="72" t="str">
        <f t="shared" si="1"/>
        <v/>
      </c>
      <c r="F36" s="43"/>
    </row>
    <row r="37" spans="1:6" s="44" customFormat="1" ht="15" customHeight="1">
      <c r="A37" s="112"/>
      <c r="B37" s="113"/>
      <c r="C37" s="42"/>
      <c r="D37" s="80"/>
      <c r="E37" s="72" t="str">
        <f t="shared" si="1"/>
        <v/>
      </c>
      <c r="F37" s="43"/>
    </row>
    <row r="38" spans="1:6" s="44" customFormat="1" ht="15" customHeight="1">
      <c r="A38" s="114"/>
      <c r="B38" s="115"/>
      <c r="C38" s="42"/>
      <c r="D38" s="80"/>
      <c r="E38" s="72" t="str">
        <f t="shared" si="1"/>
        <v/>
      </c>
      <c r="F38" s="43"/>
    </row>
    <row r="39" spans="1:6" s="44" customFormat="1" ht="15" customHeight="1">
      <c r="A39" s="110">
        <f>+A35+1</f>
        <v>39669</v>
      </c>
      <c r="B39" s="111"/>
      <c r="C39" s="42"/>
      <c r="D39" s="80"/>
      <c r="E39" s="72" t="str">
        <f t="shared" si="1"/>
        <v/>
      </c>
      <c r="F39" s="43"/>
    </row>
    <row r="40" spans="1:6" s="44" customFormat="1" ht="15" customHeight="1">
      <c r="A40" s="112"/>
      <c r="B40" s="113"/>
      <c r="C40" s="42"/>
      <c r="D40" s="80"/>
      <c r="E40" s="72" t="str">
        <f t="shared" si="1"/>
        <v/>
      </c>
      <c r="F40" s="43"/>
    </row>
    <row r="41" spans="1:6" s="44" customFormat="1" ht="15" customHeight="1">
      <c r="A41" s="112"/>
      <c r="B41" s="113"/>
      <c r="C41" s="42"/>
      <c r="D41" s="80"/>
      <c r="E41" s="72" t="str">
        <f t="shared" si="1"/>
        <v/>
      </c>
      <c r="F41" s="43"/>
    </row>
    <row r="42" spans="1:6" s="44" customFormat="1" ht="15" customHeight="1">
      <c r="A42" s="114"/>
      <c r="B42" s="115"/>
      <c r="C42" s="42"/>
      <c r="D42" s="80"/>
      <c r="E42" s="72" t="str">
        <f t="shared" si="1"/>
        <v/>
      </c>
      <c r="F42" s="43"/>
    </row>
    <row r="43" spans="1:6" s="44" customFormat="1" ht="15" customHeight="1">
      <c r="A43" s="110">
        <f>+A39+1</f>
        <v>39670</v>
      </c>
      <c r="B43" s="111"/>
      <c r="C43" s="42"/>
      <c r="D43" s="80"/>
      <c r="E43" s="72" t="str">
        <f t="shared" si="1"/>
        <v/>
      </c>
      <c r="F43" s="43"/>
    </row>
    <row r="44" spans="1:6" s="44" customFormat="1" ht="15" customHeight="1">
      <c r="A44" s="112"/>
      <c r="B44" s="113"/>
      <c r="C44" s="42"/>
      <c r="D44" s="80"/>
      <c r="E44" s="72" t="str">
        <f t="shared" si="1"/>
        <v/>
      </c>
      <c r="F44" s="43"/>
    </row>
    <row r="45" spans="1:6" s="44" customFormat="1" ht="15" customHeight="1">
      <c r="A45" s="112"/>
      <c r="B45" s="113"/>
      <c r="C45" s="42"/>
      <c r="D45" s="80"/>
      <c r="E45" s="72" t="str">
        <f t="shared" si="1"/>
        <v/>
      </c>
      <c r="F45" s="43"/>
    </row>
    <row r="46" spans="1:6" s="44" customFormat="1" ht="15" customHeight="1">
      <c r="A46" s="114"/>
      <c r="B46" s="115"/>
      <c r="C46" s="42"/>
      <c r="D46" s="80"/>
      <c r="E46" s="72" t="str">
        <f t="shared" si="1"/>
        <v/>
      </c>
      <c r="F46" s="43"/>
    </row>
    <row r="47" spans="1:6" s="44" customFormat="1" ht="15" customHeight="1">
      <c r="A47" s="110">
        <f>+A43+1</f>
        <v>39671</v>
      </c>
      <c r="B47" s="111"/>
      <c r="C47" s="42"/>
      <c r="D47" s="80"/>
      <c r="E47" s="72" t="str">
        <f t="shared" si="1"/>
        <v/>
      </c>
      <c r="F47" s="43"/>
    </row>
    <row r="48" spans="1:6" s="44" customFormat="1" ht="15" customHeight="1">
      <c r="A48" s="112"/>
      <c r="B48" s="113"/>
      <c r="C48" s="42"/>
      <c r="D48" s="80"/>
      <c r="E48" s="72" t="str">
        <f t="shared" si="1"/>
        <v/>
      </c>
      <c r="F48" s="43"/>
    </row>
    <row r="49" spans="1:6" s="44" customFormat="1" ht="15" customHeight="1">
      <c r="A49" s="112"/>
      <c r="B49" s="113"/>
      <c r="C49" s="42"/>
      <c r="D49" s="80"/>
      <c r="E49" s="72" t="str">
        <f t="shared" si="1"/>
        <v/>
      </c>
      <c r="F49" s="43"/>
    </row>
    <row r="50" spans="1:6" s="44" customFormat="1" ht="15" customHeight="1">
      <c r="A50" s="114"/>
      <c r="B50" s="115"/>
      <c r="C50" s="42"/>
      <c r="D50" s="80"/>
      <c r="E50" s="72" t="str">
        <f t="shared" si="1"/>
        <v/>
      </c>
      <c r="F50" s="43"/>
    </row>
    <row r="51" spans="1:6" s="44" customFormat="1" ht="15" customHeight="1">
      <c r="A51" s="110">
        <f>+A47+1</f>
        <v>39672</v>
      </c>
      <c r="B51" s="111"/>
      <c r="C51" s="42"/>
      <c r="D51" s="80"/>
      <c r="E51" s="72" t="str">
        <f t="shared" si="1"/>
        <v/>
      </c>
      <c r="F51" s="43"/>
    </row>
    <row r="52" spans="1:6" s="44" customFormat="1" ht="15" customHeight="1">
      <c r="A52" s="112"/>
      <c r="B52" s="113"/>
      <c r="C52" s="42"/>
      <c r="D52" s="80"/>
      <c r="E52" s="72" t="str">
        <f t="shared" si="1"/>
        <v/>
      </c>
      <c r="F52" s="43"/>
    </row>
    <row r="53" spans="1:6" s="44" customFormat="1" ht="15" customHeight="1">
      <c r="A53" s="112"/>
      <c r="B53" s="113"/>
      <c r="C53" s="42"/>
      <c r="D53" s="80"/>
      <c r="E53" s="72" t="str">
        <f t="shared" si="1"/>
        <v/>
      </c>
      <c r="F53" s="43"/>
    </row>
    <row r="54" spans="1:6" s="44" customFormat="1" ht="15" customHeight="1">
      <c r="A54" s="114"/>
      <c r="B54" s="115"/>
      <c r="C54" s="42"/>
      <c r="D54" s="80"/>
      <c r="E54" s="72" t="str">
        <f t="shared" si="1"/>
        <v/>
      </c>
      <c r="F54" s="43"/>
    </row>
    <row r="55" spans="1:6" s="44" customFormat="1" ht="15" customHeight="1">
      <c r="A55" s="110">
        <f>+A51+1</f>
        <v>39673</v>
      </c>
      <c r="B55" s="111"/>
      <c r="C55" s="42"/>
      <c r="D55" s="80"/>
      <c r="E55" s="72" t="str">
        <f t="shared" si="1"/>
        <v/>
      </c>
      <c r="F55" s="43"/>
    </row>
    <row r="56" spans="1:6" s="44" customFormat="1" ht="15" customHeight="1">
      <c r="A56" s="112"/>
      <c r="B56" s="113"/>
      <c r="C56" s="42"/>
      <c r="D56" s="80"/>
      <c r="E56" s="72" t="str">
        <f t="shared" si="1"/>
        <v/>
      </c>
      <c r="F56" s="43"/>
    </row>
    <row r="57" spans="1:6" s="44" customFormat="1" ht="15" customHeight="1">
      <c r="A57" s="112"/>
      <c r="B57" s="113"/>
      <c r="C57" s="42"/>
      <c r="D57" s="80"/>
      <c r="E57" s="72" t="str">
        <f t="shared" ref="E57:E88" si="2">IF(ISBLANK(D57),"",VLOOKUP(D57,$A$148:$B$154,2))</f>
        <v/>
      </c>
      <c r="F57" s="43"/>
    </row>
    <row r="58" spans="1:6" s="44" customFormat="1" ht="15" customHeight="1">
      <c r="A58" s="114"/>
      <c r="B58" s="115"/>
      <c r="C58" s="42"/>
      <c r="D58" s="80"/>
      <c r="E58" s="72" t="str">
        <f t="shared" si="2"/>
        <v/>
      </c>
      <c r="F58" s="43"/>
    </row>
    <row r="59" spans="1:6" s="44" customFormat="1" ht="15" customHeight="1">
      <c r="A59" s="110">
        <f>+A55+1</f>
        <v>39674</v>
      </c>
      <c r="B59" s="111"/>
      <c r="C59" s="42"/>
      <c r="D59" s="80"/>
      <c r="E59" s="72" t="str">
        <f t="shared" si="2"/>
        <v/>
      </c>
      <c r="F59" s="43"/>
    </row>
    <row r="60" spans="1:6" s="44" customFormat="1" ht="15" customHeight="1">
      <c r="A60" s="112"/>
      <c r="B60" s="113"/>
      <c r="C60" s="42"/>
      <c r="D60" s="80"/>
      <c r="E60" s="72" t="str">
        <f t="shared" si="2"/>
        <v/>
      </c>
      <c r="F60" s="43"/>
    </row>
    <row r="61" spans="1:6" s="44" customFormat="1" ht="15" customHeight="1">
      <c r="A61" s="112"/>
      <c r="B61" s="113"/>
      <c r="C61" s="42"/>
      <c r="D61" s="80"/>
      <c r="E61" s="72" t="str">
        <f t="shared" si="2"/>
        <v/>
      </c>
      <c r="F61" s="43"/>
    </row>
    <row r="62" spans="1:6" s="44" customFormat="1" ht="15" customHeight="1">
      <c r="A62" s="114"/>
      <c r="B62" s="115"/>
      <c r="C62" s="42"/>
      <c r="D62" s="80"/>
      <c r="E62" s="72" t="str">
        <f t="shared" si="2"/>
        <v/>
      </c>
      <c r="F62" s="43"/>
    </row>
    <row r="63" spans="1:6" s="44" customFormat="1" ht="15" customHeight="1">
      <c r="A63" s="110">
        <f>+A59+1</f>
        <v>39675</v>
      </c>
      <c r="B63" s="111"/>
      <c r="C63" s="42"/>
      <c r="D63" s="80"/>
      <c r="E63" s="72" t="str">
        <f t="shared" si="2"/>
        <v/>
      </c>
      <c r="F63" s="43"/>
    </row>
    <row r="64" spans="1:6" s="44" customFormat="1" ht="15" customHeight="1">
      <c r="A64" s="112"/>
      <c r="B64" s="113"/>
      <c r="C64" s="42"/>
      <c r="D64" s="80"/>
      <c r="E64" s="72" t="str">
        <f t="shared" si="2"/>
        <v/>
      </c>
      <c r="F64" s="43"/>
    </row>
    <row r="65" spans="1:6" s="44" customFormat="1" ht="15" customHeight="1">
      <c r="A65" s="112"/>
      <c r="B65" s="113"/>
      <c r="C65" s="42"/>
      <c r="D65" s="80"/>
      <c r="E65" s="72" t="str">
        <f t="shared" si="2"/>
        <v/>
      </c>
      <c r="F65" s="43"/>
    </row>
    <row r="66" spans="1:6" s="44" customFormat="1" ht="15" customHeight="1">
      <c r="A66" s="114"/>
      <c r="B66" s="115"/>
      <c r="C66" s="42"/>
      <c r="D66" s="80"/>
      <c r="E66" s="72" t="str">
        <f t="shared" si="2"/>
        <v/>
      </c>
      <c r="F66" s="43"/>
    </row>
    <row r="67" spans="1:6" s="44" customFormat="1" ht="15" customHeight="1">
      <c r="A67" s="110">
        <f>+A63+1</f>
        <v>39676</v>
      </c>
      <c r="B67" s="111"/>
      <c r="C67" s="42"/>
      <c r="D67" s="80"/>
      <c r="E67" s="72" t="str">
        <f t="shared" si="2"/>
        <v/>
      </c>
      <c r="F67" s="43"/>
    </row>
    <row r="68" spans="1:6" s="44" customFormat="1" ht="15" customHeight="1">
      <c r="A68" s="112"/>
      <c r="B68" s="113"/>
      <c r="C68" s="42"/>
      <c r="D68" s="80"/>
      <c r="E68" s="72" t="str">
        <f t="shared" si="2"/>
        <v/>
      </c>
      <c r="F68" s="43"/>
    </row>
    <row r="69" spans="1:6" s="44" customFormat="1" ht="15" customHeight="1">
      <c r="A69" s="112"/>
      <c r="B69" s="113"/>
      <c r="C69" s="42"/>
      <c r="D69" s="80"/>
      <c r="E69" s="72" t="str">
        <f t="shared" si="2"/>
        <v/>
      </c>
      <c r="F69" s="43"/>
    </row>
    <row r="70" spans="1:6" s="44" customFormat="1" ht="15" customHeight="1">
      <c r="A70" s="114"/>
      <c r="B70" s="115"/>
      <c r="C70" s="42"/>
      <c r="D70" s="80"/>
      <c r="E70" s="72" t="str">
        <f t="shared" si="2"/>
        <v/>
      </c>
      <c r="F70" s="43"/>
    </row>
    <row r="71" spans="1:6" s="44" customFormat="1" ht="15" customHeight="1">
      <c r="A71" s="110">
        <f>+A67+1</f>
        <v>39677</v>
      </c>
      <c r="B71" s="111"/>
      <c r="C71" s="42"/>
      <c r="D71" s="80"/>
      <c r="E71" s="72" t="str">
        <f t="shared" si="2"/>
        <v/>
      </c>
      <c r="F71" s="43"/>
    </row>
    <row r="72" spans="1:6" s="44" customFormat="1" ht="15" customHeight="1">
      <c r="A72" s="112"/>
      <c r="B72" s="113"/>
      <c r="C72" s="42"/>
      <c r="D72" s="80"/>
      <c r="E72" s="72" t="str">
        <f t="shared" si="2"/>
        <v/>
      </c>
      <c r="F72" s="43"/>
    </row>
    <row r="73" spans="1:6" s="44" customFormat="1" ht="15" customHeight="1">
      <c r="A73" s="112"/>
      <c r="B73" s="113"/>
      <c r="C73" s="42"/>
      <c r="D73" s="80"/>
      <c r="E73" s="72" t="str">
        <f t="shared" si="2"/>
        <v/>
      </c>
      <c r="F73" s="43"/>
    </row>
    <row r="74" spans="1:6" s="44" customFormat="1" ht="15" customHeight="1">
      <c r="A74" s="114"/>
      <c r="B74" s="115"/>
      <c r="C74" s="42"/>
      <c r="D74" s="80"/>
      <c r="E74" s="72" t="str">
        <f t="shared" si="2"/>
        <v/>
      </c>
      <c r="F74" s="43"/>
    </row>
    <row r="75" spans="1:6" s="44" customFormat="1" ht="15" customHeight="1">
      <c r="A75" s="110">
        <f>+A71+1</f>
        <v>39678</v>
      </c>
      <c r="B75" s="111"/>
      <c r="C75" s="42"/>
      <c r="D75" s="80"/>
      <c r="E75" s="72" t="str">
        <f t="shared" si="2"/>
        <v/>
      </c>
      <c r="F75" s="43"/>
    </row>
    <row r="76" spans="1:6" s="44" customFormat="1" ht="15" customHeight="1">
      <c r="A76" s="112"/>
      <c r="B76" s="113"/>
      <c r="C76" s="42"/>
      <c r="D76" s="80"/>
      <c r="E76" s="72" t="str">
        <f t="shared" si="2"/>
        <v/>
      </c>
      <c r="F76" s="43"/>
    </row>
    <row r="77" spans="1:6" s="44" customFormat="1" ht="15" customHeight="1">
      <c r="A77" s="112"/>
      <c r="B77" s="113"/>
      <c r="C77" s="42"/>
      <c r="D77" s="80"/>
      <c r="E77" s="72" t="str">
        <f t="shared" si="2"/>
        <v/>
      </c>
      <c r="F77" s="43"/>
    </row>
    <row r="78" spans="1:6" s="44" customFormat="1" ht="15" customHeight="1">
      <c r="A78" s="114"/>
      <c r="B78" s="115"/>
      <c r="C78" s="42"/>
      <c r="D78" s="80"/>
      <c r="E78" s="72" t="str">
        <f t="shared" si="2"/>
        <v/>
      </c>
      <c r="F78" s="43"/>
    </row>
    <row r="79" spans="1:6" s="44" customFormat="1" ht="15" customHeight="1">
      <c r="A79" s="110">
        <f>+A75+1</f>
        <v>39679</v>
      </c>
      <c r="B79" s="111"/>
      <c r="C79" s="42"/>
      <c r="D79" s="80"/>
      <c r="E79" s="72" t="str">
        <f t="shared" si="2"/>
        <v/>
      </c>
      <c r="F79" s="43"/>
    </row>
    <row r="80" spans="1:6" s="44" customFormat="1" ht="15" customHeight="1">
      <c r="A80" s="112"/>
      <c r="B80" s="113"/>
      <c r="C80" s="42"/>
      <c r="D80" s="80"/>
      <c r="E80" s="72" t="str">
        <f t="shared" si="2"/>
        <v/>
      </c>
      <c r="F80" s="43"/>
    </row>
    <row r="81" spans="1:6" s="44" customFormat="1" ht="15" customHeight="1">
      <c r="A81" s="112"/>
      <c r="B81" s="113"/>
      <c r="C81" s="42"/>
      <c r="D81" s="80"/>
      <c r="E81" s="72" t="str">
        <f t="shared" si="2"/>
        <v/>
      </c>
      <c r="F81" s="43"/>
    </row>
    <row r="82" spans="1:6" s="44" customFormat="1" ht="15" customHeight="1">
      <c r="A82" s="114"/>
      <c r="B82" s="115"/>
      <c r="C82" s="42"/>
      <c r="D82" s="80"/>
      <c r="E82" s="72" t="str">
        <f t="shared" si="2"/>
        <v/>
      </c>
      <c r="F82" s="43"/>
    </row>
    <row r="83" spans="1:6" s="44" customFormat="1" ht="15" customHeight="1">
      <c r="A83" s="110">
        <f>+A79+1</f>
        <v>39680</v>
      </c>
      <c r="B83" s="111"/>
      <c r="C83" s="42"/>
      <c r="D83" s="80"/>
      <c r="E83" s="72" t="str">
        <f t="shared" si="2"/>
        <v/>
      </c>
      <c r="F83" s="43"/>
    </row>
    <row r="84" spans="1:6" s="44" customFormat="1" ht="15" customHeight="1">
      <c r="A84" s="112"/>
      <c r="B84" s="113"/>
      <c r="C84" s="42"/>
      <c r="D84" s="80"/>
      <c r="E84" s="72" t="str">
        <f t="shared" si="2"/>
        <v/>
      </c>
      <c r="F84" s="43"/>
    </row>
    <row r="85" spans="1:6" s="44" customFormat="1" ht="15" customHeight="1">
      <c r="A85" s="112"/>
      <c r="B85" s="113"/>
      <c r="C85" s="42"/>
      <c r="D85" s="80"/>
      <c r="E85" s="72" t="str">
        <f t="shared" si="2"/>
        <v/>
      </c>
      <c r="F85" s="43"/>
    </row>
    <row r="86" spans="1:6" s="44" customFormat="1" ht="15" customHeight="1">
      <c r="A86" s="114"/>
      <c r="B86" s="115"/>
      <c r="C86" s="42"/>
      <c r="D86" s="80"/>
      <c r="E86" s="72" t="str">
        <f t="shared" si="2"/>
        <v/>
      </c>
      <c r="F86" s="43"/>
    </row>
    <row r="87" spans="1:6" s="44" customFormat="1" ht="15" customHeight="1">
      <c r="A87" s="110">
        <f>+A83+1</f>
        <v>39681</v>
      </c>
      <c r="B87" s="111"/>
      <c r="C87" s="42"/>
      <c r="D87" s="80"/>
      <c r="E87" s="72" t="str">
        <f t="shared" si="2"/>
        <v/>
      </c>
      <c r="F87" s="43"/>
    </row>
    <row r="88" spans="1:6" s="44" customFormat="1" ht="15" customHeight="1">
      <c r="A88" s="112"/>
      <c r="B88" s="113"/>
      <c r="C88" s="42"/>
      <c r="D88" s="80"/>
      <c r="E88" s="72" t="str">
        <f t="shared" si="2"/>
        <v/>
      </c>
      <c r="F88" s="43"/>
    </row>
    <row r="89" spans="1:6" s="44" customFormat="1" ht="15" customHeight="1">
      <c r="A89" s="112"/>
      <c r="B89" s="113"/>
      <c r="C89" s="42"/>
      <c r="D89" s="80"/>
      <c r="E89" s="72" t="str">
        <f t="shared" ref="E89:E120" si="3">IF(ISBLANK(D89),"",VLOOKUP(D89,$A$148:$B$154,2))</f>
        <v/>
      </c>
      <c r="F89" s="43"/>
    </row>
    <row r="90" spans="1:6" s="44" customFormat="1" ht="15" customHeight="1">
      <c r="A90" s="114"/>
      <c r="B90" s="115"/>
      <c r="C90" s="42"/>
      <c r="D90" s="80"/>
      <c r="E90" s="72" t="str">
        <f t="shared" si="3"/>
        <v/>
      </c>
      <c r="F90" s="43"/>
    </row>
    <row r="91" spans="1:6" s="44" customFormat="1" ht="15" customHeight="1">
      <c r="A91" s="110">
        <f>+A87+1</f>
        <v>39682</v>
      </c>
      <c r="B91" s="111"/>
      <c r="C91" s="42"/>
      <c r="D91" s="80"/>
      <c r="E91" s="72" t="str">
        <f t="shared" si="3"/>
        <v/>
      </c>
      <c r="F91" s="43"/>
    </row>
    <row r="92" spans="1:6" s="44" customFormat="1" ht="15" customHeight="1">
      <c r="A92" s="112"/>
      <c r="B92" s="113"/>
      <c r="C92" s="42"/>
      <c r="D92" s="80"/>
      <c r="E92" s="72" t="str">
        <f t="shared" si="3"/>
        <v/>
      </c>
      <c r="F92" s="43"/>
    </row>
    <row r="93" spans="1:6" s="44" customFormat="1" ht="15" customHeight="1">
      <c r="A93" s="112"/>
      <c r="B93" s="113"/>
      <c r="C93" s="42"/>
      <c r="D93" s="80"/>
      <c r="E93" s="72" t="str">
        <f t="shared" si="3"/>
        <v/>
      </c>
      <c r="F93" s="43"/>
    </row>
    <row r="94" spans="1:6" s="44" customFormat="1" ht="15" customHeight="1">
      <c r="A94" s="114"/>
      <c r="B94" s="115"/>
      <c r="C94" s="42"/>
      <c r="D94" s="80"/>
      <c r="E94" s="72" t="str">
        <f t="shared" si="3"/>
        <v/>
      </c>
      <c r="F94" s="43"/>
    </row>
    <row r="95" spans="1:6" s="44" customFormat="1" ht="15" customHeight="1">
      <c r="A95" s="110">
        <f>+A91+1</f>
        <v>39683</v>
      </c>
      <c r="B95" s="111"/>
      <c r="C95" s="42"/>
      <c r="D95" s="80"/>
      <c r="E95" s="72" t="str">
        <f t="shared" si="3"/>
        <v/>
      </c>
      <c r="F95" s="43"/>
    </row>
    <row r="96" spans="1:6" s="44" customFormat="1" ht="15" customHeight="1">
      <c r="A96" s="112"/>
      <c r="B96" s="113"/>
      <c r="C96" s="42"/>
      <c r="D96" s="80"/>
      <c r="E96" s="72" t="str">
        <f t="shared" si="3"/>
        <v/>
      </c>
      <c r="F96" s="43"/>
    </row>
    <row r="97" spans="1:6" s="44" customFormat="1" ht="15" customHeight="1">
      <c r="A97" s="112"/>
      <c r="B97" s="113"/>
      <c r="C97" s="42"/>
      <c r="D97" s="80"/>
      <c r="E97" s="72" t="str">
        <f t="shared" si="3"/>
        <v/>
      </c>
      <c r="F97" s="43"/>
    </row>
    <row r="98" spans="1:6" s="44" customFormat="1" ht="15" customHeight="1">
      <c r="A98" s="114"/>
      <c r="B98" s="115"/>
      <c r="C98" s="42"/>
      <c r="D98" s="80"/>
      <c r="E98" s="72" t="str">
        <f t="shared" si="3"/>
        <v/>
      </c>
      <c r="F98" s="43"/>
    </row>
    <row r="99" spans="1:6" s="44" customFormat="1" ht="15" customHeight="1">
      <c r="A99" s="110">
        <f>+A95+1</f>
        <v>39684</v>
      </c>
      <c r="B99" s="111"/>
      <c r="C99" s="42"/>
      <c r="D99" s="80"/>
      <c r="E99" s="72" t="str">
        <f t="shared" si="3"/>
        <v/>
      </c>
      <c r="F99" s="43"/>
    </row>
    <row r="100" spans="1:6" s="44" customFormat="1" ht="15" customHeight="1">
      <c r="A100" s="112"/>
      <c r="B100" s="113"/>
      <c r="C100" s="42"/>
      <c r="D100" s="80"/>
      <c r="E100" s="72" t="str">
        <f t="shared" si="3"/>
        <v/>
      </c>
      <c r="F100" s="43"/>
    </row>
    <row r="101" spans="1:6" s="44" customFormat="1" ht="15" customHeight="1">
      <c r="A101" s="112"/>
      <c r="B101" s="113"/>
      <c r="C101" s="42"/>
      <c r="D101" s="80"/>
      <c r="E101" s="72" t="str">
        <f t="shared" si="3"/>
        <v/>
      </c>
      <c r="F101" s="43"/>
    </row>
    <row r="102" spans="1:6" s="44" customFormat="1" ht="15" customHeight="1">
      <c r="A102" s="114"/>
      <c r="B102" s="115"/>
      <c r="C102" s="42"/>
      <c r="D102" s="80"/>
      <c r="E102" s="72" t="str">
        <f t="shared" si="3"/>
        <v/>
      </c>
      <c r="F102" s="43"/>
    </row>
    <row r="103" spans="1:6" s="44" customFormat="1" ht="15" customHeight="1">
      <c r="A103" s="110">
        <f>+A99+1</f>
        <v>39685</v>
      </c>
      <c r="B103" s="111"/>
      <c r="C103" s="42"/>
      <c r="D103" s="80"/>
      <c r="E103" s="72" t="str">
        <f t="shared" si="3"/>
        <v/>
      </c>
      <c r="F103" s="43"/>
    </row>
    <row r="104" spans="1:6" s="44" customFormat="1" ht="15" customHeight="1">
      <c r="A104" s="112"/>
      <c r="B104" s="113"/>
      <c r="C104" s="42"/>
      <c r="D104" s="80"/>
      <c r="E104" s="72" t="str">
        <f t="shared" si="3"/>
        <v/>
      </c>
      <c r="F104" s="43"/>
    </row>
    <row r="105" spans="1:6" s="44" customFormat="1" ht="15" customHeight="1">
      <c r="A105" s="112"/>
      <c r="B105" s="113"/>
      <c r="C105" s="42"/>
      <c r="D105" s="80"/>
      <c r="E105" s="72" t="str">
        <f t="shared" si="3"/>
        <v/>
      </c>
      <c r="F105" s="43"/>
    </row>
    <row r="106" spans="1:6" s="44" customFormat="1" ht="15" customHeight="1">
      <c r="A106" s="114"/>
      <c r="B106" s="115"/>
      <c r="C106" s="42"/>
      <c r="D106" s="80"/>
      <c r="E106" s="72" t="str">
        <f t="shared" si="3"/>
        <v/>
      </c>
      <c r="F106" s="43"/>
    </row>
    <row r="107" spans="1:6" s="44" customFormat="1" ht="15" customHeight="1">
      <c r="A107" s="110">
        <f>+A103+1</f>
        <v>39686</v>
      </c>
      <c r="B107" s="111"/>
      <c r="C107" s="42"/>
      <c r="D107" s="80"/>
      <c r="E107" s="72" t="str">
        <f t="shared" si="3"/>
        <v/>
      </c>
      <c r="F107" s="43"/>
    </row>
    <row r="108" spans="1:6" s="44" customFormat="1" ht="15" customHeight="1">
      <c r="A108" s="112"/>
      <c r="B108" s="113"/>
      <c r="C108" s="42"/>
      <c r="D108" s="80"/>
      <c r="E108" s="72" t="str">
        <f t="shared" si="3"/>
        <v/>
      </c>
      <c r="F108" s="43"/>
    </row>
    <row r="109" spans="1:6" s="44" customFormat="1" ht="15" customHeight="1">
      <c r="A109" s="112"/>
      <c r="B109" s="113"/>
      <c r="C109" s="42"/>
      <c r="D109" s="80"/>
      <c r="E109" s="72" t="str">
        <f t="shared" si="3"/>
        <v/>
      </c>
      <c r="F109" s="43"/>
    </row>
    <row r="110" spans="1:6" s="44" customFormat="1" ht="15" customHeight="1">
      <c r="A110" s="114"/>
      <c r="B110" s="115"/>
      <c r="C110" s="42"/>
      <c r="D110" s="80"/>
      <c r="E110" s="72" t="str">
        <f t="shared" si="3"/>
        <v/>
      </c>
      <c r="F110" s="43"/>
    </row>
    <row r="111" spans="1:6" s="44" customFormat="1" ht="15" customHeight="1">
      <c r="A111" s="110">
        <f>+A107+1</f>
        <v>39687</v>
      </c>
      <c r="B111" s="111"/>
      <c r="C111" s="42"/>
      <c r="D111" s="80"/>
      <c r="E111" s="72" t="str">
        <f t="shared" si="3"/>
        <v/>
      </c>
      <c r="F111" s="43"/>
    </row>
    <row r="112" spans="1:6" s="44" customFormat="1" ht="15" customHeight="1">
      <c r="A112" s="112"/>
      <c r="B112" s="113"/>
      <c r="C112" s="42"/>
      <c r="D112" s="80"/>
      <c r="E112" s="72" t="str">
        <f t="shared" si="3"/>
        <v/>
      </c>
      <c r="F112" s="43"/>
    </row>
    <row r="113" spans="1:6" s="44" customFormat="1" ht="15" customHeight="1">
      <c r="A113" s="112"/>
      <c r="B113" s="113"/>
      <c r="C113" s="42"/>
      <c r="D113" s="80"/>
      <c r="E113" s="72" t="str">
        <f t="shared" si="3"/>
        <v/>
      </c>
      <c r="F113" s="43"/>
    </row>
    <row r="114" spans="1:6" s="44" customFormat="1" ht="15" customHeight="1">
      <c r="A114" s="114"/>
      <c r="B114" s="115"/>
      <c r="C114" s="42"/>
      <c r="D114" s="80"/>
      <c r="E114" s="72" t="str">
        <f t="shared" si="3"/>
        <v/>
      </c>
      <c r="F114" s="43"/>
    </row>
    <row r="115" spans="1:6" s="44" customFormat="1" ht="15" customHeight="1">
      <c r="A115" s="110">
        <f>+A111+1</f>
        <v>39688</v>
      </c>
      <c r="B115" s="111"/>
      <c r="C115" s="42"/>
      <c r="D115" s="80"/>
      <c r="E115" s="72" t="str">
        <f t="shared" si="3"/>
        <v/>
      </c>
      <c r="F115" s="43"/>
    </row>
    <row r="116" spans="1:6" s="44" customFormat="1" ht="15" customHeight="1">
      <c r="A116" s="112"/>
      <c r="B116" s="113"/>
      <c r="C116" s="42"/>
      <c r="D116" s="80"/>
      <c r="E116" s="72" t="str">
        <f t="shared" si="3"/>
        <v/>
      </c>
      <c r="F116" s="43"/>
    </row>
    <row r="117" spans="1:6" s="44" customFormat="1" ht="15" customHeight="1">
      <c r="A117" s="112"/>
      <c r="B117" s="113"/>
      <c r="C117" s="42"/>
      <c r="D117" s="80"/>
      <c r="E117" s="72" t="str">
        <f t="shared" si="3"/>
        <v/>
      </c>
      <c r="F117" s="43"/>
    </row>
    <row r="118" spans="1:6" s="44" customFormat="1" ht="15" customHeight="1">
      <c r="A118" s="114"/>
      <c r="B118" s="115"/>
      <c r="C118" s="42"/>
      <c r="D118" s="80"/>
      <c r="E118" s="72" t="str">
        <f t="shared" si="3"/>
        <v/>
      </c>
      <c r="F118" s="43"/>
    </row>
    <row r="119" spans="1:6" s="44" customFormat="1" ht="15" customHeight="1">
      <c r="A119" s="110">
        <f>IF(MONTH(A$115+1)=MONTH(C$5),A$115+1,"")</f>
        <v>39689</v>
      </c>
      <c r="B119" s="111"/>
      <c r="C119" s="42"/>
      <c r="D119" s="80"/>
      <c r="E119" s="72" t="str">
        <f t="shared" si="3"/>
        <v/>
      </c>
      <c r="F119" s="43"/>
    </row>
    <row r="120" spans="1:6" s="44" customFormat="1" ht="15" customHeight="1">
      <c r="A120" s="112"/>
      <c r="B120" s="113"/>
      <c r="C120" s="42"/>
      <c r="D120" s="80"/>
      <c r="E120" s="72" t="str">
        <f t="shared" si="3"/>
        <v/>
      </c>
      <c r="F120" s="43"/>
    </row>
    <row r="121" spans="1:6" s="44" customFormat="1" ht="15" customHeight="1">
      <c r="A121" s="112"/>
      <c r="B121" s="113"/>
      <c r="C121" s="42"/>
      <c r="D121" s="80"/>
      <c r="E121" s="72" t="str">
        <f t="shared" ref="E121:E133" si="4">IF(ISBLANK(D121),"",VLOOKUP(D121,$A$148:$B$154,2))</f>
        <v/>
      </c>
      <c r="F121" s="43"/>
    </row>
    <row r="122" spans="1:6" s="44" customFormat="1" ht="15" customHeight="1">
      <c r="A122" s="114"/>
      <c r="B122" s="115"/>
      <c r="C122" s="42"/>
      <c r="D122" s="80"/>
      <c r="E122" s="72" t="str">
        <f t="shared" si="4"/>
        <v/>
      </c>
      <c r="F122" s="43"/>
    </row>
    <row r="123" spans="1:6" s="44" customFormat="1" ht="15" customHeight="1">
      <c r="A123" s="110">
        <f>IF(MONTH(A$115+2)=MONTH(C$5),A$115+2,"")</f>
        <v>39690</v>
      </c>
      <c r="B123" s="111"/>
      <c r="C123" s="42"/>
      <c r="D123" s="80"/>
      <c r="E123" s="72" t="str">
        <f t="shared" si="4"/>
        <v/>
      </c>
      <c r="F123" s="43"/>
    </row>
    <row r="124" spans="1:6" s="44" customFormat="1" ht="15" customHeight="1">
      <c r="A124" s="112"/>
      <c r="B124" s="113"/>
      <c r="C124" s="42"/>
      <c r="D124" s="80"/>
      <c r="E124" s="72" t="str">
        <f t="shared" si="4"/>
        <v/>
      </c>
      <c r="F124" s="43"/>
    </row>
    <row r="125" spans="1:6" s="44" customFormat="1" ht="15" customHeight="1">
      <c r="A125" s="112"/>
      <c r="B125" s="113"/>
      <c r="C125" s="42"/>
      <c r="D125" s="80"/>
      <c r="E125" s="72" t="str">
        <f t="shared" si="4"/>
        <v/>
      </c>
      <c r="F125" s="43"/>
    </row>
    <row r="126" spans="1:6" s="44" customFormat="1" ht="15" customHeight="1">
      <c r="A126" s="114"/>
      <c r="B126" s="115"/>
      <c r="C126" s="42"/>
      <c r="D126" s="80"/>
      <c r="E126" s="72" t="str">
        <f t="shared" si="4"/>
        <v/>
      </c>
      <c r="F126" s="43"/>
    </row>
    <row r="127" spans="1:6" s="44" customFormat="1" ht="15" customHeight="1">
      <c r="A127" s="110">
        <f>IF(MONTH(A$115+3)=MONTH(C$5),A$115+3,"")</f>
        <v>39691</v>
      </c>
      <c r="B127" s="111"/>
      <c r="C127" s="42"/>
      <c r="D127" s="80"/>
      <c r="E127" s="72" t="str">
        <f t="shared" si="4"/>
        <v/>
      </c>
      <c r="F127" s="43"/>
    </row>
    <row r="128" spans="1:6" s="44" customFormat="1" ht="15" customHeight="1">
      <c r="A128" s="112"/>
      <c r="B128" s="113"/>
      <c r="C128" s="42"/>
      <c r="D128" s="80"/>
      <c r="E128" s="72" t="str">
        <f t="shared" si="4"/>
        <v/>
      </c>
      <c r="F128" s="43"/>
    </row>
    <row r="129" spans="1:10" s="44" customFormat="1" ht="15" customHeight="1">
      <c r="A129" s="112"/>
      <c r="B129" s="113"/>
      <c r="C129" s="42"/>
      <c r="D129" s="80"/>
      <c r="E129" s="72" t="str">
        <f t="shared" si="4"/>
        <v/>
      </c>
      <c r="F129" s="43"/>
    </row>
    <row r="130" spans="1:10" s="44" customFormat="1" ht="15" customHeight="1">
      <c r="A130" s="114"/>
      <c r="B130" s="115"/>
      <c r="C130" s="42"/>
      <c r="D130" s="80"/>
      <c r="E130" s="72" t="str">
        <f t="shared" si="4"/>
        <v/>
      </c>
      <c r="F130" s="43"/>
    </row>
    <row r="131" spans="1:10" s="44" customFormat="1" ht="15" hidden="1" customHeight="1">
      <c r="A131" s="116" t="str">
        <f>IF(MONTH(C$5)=MONTH(A114+3),A114+3,"")</f>
        <v/>
      </c>
      <c r="B131" s="117"/>
      <c r="C131" s="42" t="s">
        <v>27</v>
      </c>
      <c r="D131" s="42"/>
      <c r="E131" s="72" t="str">
        <f t="shared" si="4"/>
        <v/>
      </c>
      <c r="F131" s="43"/>
    </row>
    <row r="132" spans="1:10" s="44" customFormat="1" ht="15" hidden="1" customHeight="1">
      <c r="A132" s="116">
        <f>IF(MONTH(C$5)=MONTH(A115+3),A115+3,"")</f>
        <v>39691</v>
      </c>
      <c r="B132" s="117"/>
      <c r="C132" s="42" t="s">
        <v>27</v>
      </c>
      <c r="D132" s="42"/>
      <c r="E132" s="72" t="str">
        <f t="shared" si="4"/>
        <v/>
      </c>
      <c r="F132" s="43"/>
    </row>
    <row r="133" spans="1:10" s="44" customFormat="1" ht="15" hidden="1" customHeight="1">
      <c r="A133" s="116" t="str">
        <f>IF(MONTH(C$5)=MONTH(A116+3),A116+3,"")</f>
        <v/>
      </c>
      <c r="B133" s="117"/>
      <c r="C133" s="42" t="s">
        <v>27</v>
      </c>
      <c r="D133" s="42"/>
      <c r="E133" s="72" t="str">
        <f t="shared" si="4"/>
        <v/>
      </c>
      <c r="F133" s="43"/>
    </row>
    <row r="134" spans="1:10" s="44" customFormat="1" ht="15" customHeight="1">
      <c r="A134" s="120"/>
      <c r="B134" s="120"/>
      <c r="C134" s="45"/>
      <c r="D134" s="46"/>
      <c r="E134" s="73">
        <f>SUM(E7:E130)</f>
        <v>107</v>
      </c>
      <c r="F134" s="43">
        <f>SUM(F7:F130)</f>
        <v>0</v>
      </c>
    </row>
    <row r="135" spans="1:10" s="44" customFormat="1" ht="15" customHeight="1">
      <c r="A135" s="65"/>
      <c r="B135" s="65"/>
      <c r="C135" s="66"/>
      <c r="D135" s="67"/>
      <c r="E135" s="68"/>
      <c r="F135" s="68"/>
    </row>
    <row r="136" spans="1:10" s="47" customFormat="1" ht="15" customHeight="1">
      <c r="C136" s="69" t="s">
        <v>32</v>
      </c>
      <c r="D136" s="71">
        <v>0.52500000000000002</v>
      </c>
      <c r="E136" s="70">
        <f>(E134*D136)</f>
        <v>56.175000000000004</v>
      </c>
    </row>
    <row r="137" spans="1:10" s="47" customFormat="1" ht="15" customHeight="1">
      <c r="A137" s="2"/>
      <c r="B137" s="2"/>
      <c r="C137" s="23"/>
      <c r="D137" s="37"/>
      <c r="E137" s="37"/>
      <c r="F137" s="37"/>
    </row>
    <row r="138" spans="1:10" s="47" customFormat="1" ht="15" customHeight="1">
      <c r="A138" s="2"/>
      <c r="B138" s="2"/>
      <c r="C138" s="23"/>
      <c r="D138" s="10" t="s">
        <v>2</v>
      </c>
      <c r="E138" s="10" t="s">
        <v>1</v>
      </c>
      <c r="F138" s="10"/>
    </row>
    <row r="139" spans="1:10" s="47" customFormat="1" ht="15" customHeight="1">
      <c r="A139" s="2"/>
      <c r="B139" s="2"/>
      <c r="C139" s="23"/>
      <c r="D139" s="37"/>
      <c r="E139" s="37"/>
      <c r="F139" s="37"/>
    </row>
    <row r="140" spans="1:10" s="47" customFormat="1" ht="15" customHeight="1">
      <c r="C140" s="48"/>
      <c r="D140" s="48"/>
    </row>
    <row r="141" spans="1:10" s="47" customFormat="1" ht="15" customHeight="1">
      <c r="C141" s="48"/>
    </row>
    <row r="142" spans="1:10" s="47" customFormat="1" ht="15" customHeight="1">
      <c r="C142" s="48"/>
      <c r="D142" s="48"/>
      <c r="G142" s="50"/>
      <c r="H142" s="49"/>
      <c r="I142" s="50"/>
      <c r="J142" s="49"/>
    </row>
    <row r="143" spans="1:10" s="47" customFormat="1" ht="15" customHeight="1">
      <c r="C143" s="48"/>
      <c r="D143" s="48"/>
    </row>
    <row r="144" spans="1:10" s="47" customFormat="1" ht="15" customHeight="1">
      <c r="C144" s="48"/>
      <c r="D144" s="48"/>
    </row>
    <row r="145" spans="1:4" s="47" customFormat="1" ht="15" customHeight="1">
      <c r="C145" s="48"/>
      <c r="D145" s="48"/>
    </row>
    <row r="146" spans="1:4" s="47" customFormat="1" ht="15" customHeight="1">
      <c r="C146" s="48"/>
      <c r="D146" s="48"/>
    </row>
    <row r="147" spans="1:4" s="47" customFormat="1" ht="15" customHeight="1">
      <c r="C147" s="48"/>
      <c r="D147" s="48"/>
    </row>
    <row r="148" spans="1:4" s="47" customFormat="1" ht="15" customHeight="1">
      <c r="A148" s="40" t="s">
        <v>40</v>
      </c>
      <c r="B148" s="40">
        <v>11</v>
      </c>
      <c r="C148" s="48"/>
      <c r="D148" s="48"/>
    </row>
    <row r="149" spans="1:4" s="47" customFormat="1" ht="15" customHeight="1">
      <c r="A149" s="40" t="s">
        <v>41</v>
      </c>
      <c r="B149" s="40">
        <v>30</v>
      </c>
      <c r="C149" s="48"/>
      <c r="D149" s="48"/>
    </row>
    <row r="150" spans="1:4" s="47" customFormat="1" ht="15" customHeight="1">
      <c r="A150" s="41" t="s">
        <v>42</v>
      </c>
      <c r="B150" s="41">
        <v>36</v>
      </c>
      <c r="C150" s="48"/>
      <c r="D150" s="48"/>
    </row>
    <row r="151" spans="1:4" s="47" customFormat="1" ht="15" customHeight="1">
      <c r="A151" s="40" t="s">
        <v>43</v>
      </c>
      <c r="B151" s="40">
        <v>30</v>
      </c>
      <c r="C151" s="48"/>
      <c r="D151" s="48"/>
    </row>
    <row r="152" spans="1:4" s="47" customFormat="1" ht="15" customHeight="1">
      <c r="A152" s="40" t="s">
        <v>44</v>
      </c>
      <c r="B152" s="40">
        <v>20</v>
      </c>
      <c r="C152" s="48"/>
      <c r="D152" s="48"/>
    </row>
    <row r="153" spans="1:4" s="47" customFormat="1" ht="15" customHeight="1">
      <c r="A153" s="40" t="s">
        <v>45</v>
      </c>
      <c r="B153" s="40">
        <v>15</v>
      </c>
      <c r="C153" s="48"/>
      <c r="D153" s="48"/>
    </row>
    <row r="154" spans="1:4" s="47" customFormat="1" ht="15" customHeight="1">
      <c r="A154" s="40" t="s">
        <v>46</v>
      </c>
      <c r="B154" s="40">
        <v>40</v>
      </c>
      <c r="C154" s="48"/>
      <c r="D154" s="48"/>
    </row>
  </sheetData>
  <mergeCells count="36">
    <mergeCell ref="A6:B6"/>
    <mergeCell ref="A134:B134"/>
    <mergeCell ref="A23:B26"/>
    <mergeCell ref="A27:B30"/>
    <mergeCell ref="A31:B34"/>
    <mergeCell ref="A95:B98"/>
    <mergeCell ref="A43:B46"/>
    <mergeCell ref="A47:B50"/>
    <mergeCell ref="A35:B38"/>
    <mergeCell ref="A39:B42"/>
    <mergeCell ref="A55:B58"/>
    <mergeCell ref="A133:B133"/>
    <mergeCell ref="A132:B132"/>
    <mergeCell ref="A131:B131"/>
    <mergeCell ref="A103:B106"/>
    <mergeCell ref="A107:B110"/>
    <mergeCell ref="A111:B114"/>
    <mergeCell ref="A115:B118"/>
    <mergeCell ref="A119:B122"/>
    <mergeCell ref="A127:B130"/>
    <mergeCell ref="A123:B126"/>
    <mergeCell ref="A7:B10"/>
    <mergeCell ref="A11:B14"/>
    <mergeCell ref="A15:B18"/>
    <mergeCell ref="A19:B22"/>
    <mergeCell ref="A51:B54"/>
    <mergeCell ref="A59:B62"/>
    <mergeCell ref="A91:B94"/>
    <mergeCell ref="A99:B102"/>
    <mergeCell ref="A63:B66"/>
    <mergeCell ref="A79:B82"/>
    <mergeCell ref="A83:B86"/>
    <mergeCell ref="A67:B70"/>
    <mergeCell ref="A71:B74"/>
    <mergeCell ref="A75:B78"/>
    <mergeCell ref="A87:B90"/>
  </mergeCells>
  <phoneticPr fontId="0" type="noConversion"/>
  <dataValidations count="4">
    <dataValidation allowBlank="1" showInputMessage="1" sqref="E7:F130"/>
    <dataValidation type="list" allowBlank="1" showErrorMessage="1" sqref="D131:D133">
      <formula1>$A$148:$A$154</formula1>
    </dataValidation>
    <dataValidation allowBlank="1" sqref="C7:C133"/>
    <dataValidation type="list" allowBlank="1" sqref="D7:D130">
      <formula1>$A$148:$A$154</formula1>
    </dataValidation>
  </dataValidations>
  <printOptions horizontalCentered="1"/>
  <pageMargins left="0.18" right="0.18" top="0.18" bottom="0" header="0.39" footer="0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/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33" ma:contentTypeDescription="Create a new document." ma:contentTypeScope="" ma:versionID="37d3ec2b48d53e45b233ad8f52fe1b11"/>
</file>

<file path=customXml/itemProps1.xml><?xml version="1.0" encoding="utf-8"?>
<ds:datastoreItem xmlns:ds="http://schemas.openxmlformats.org/officeDocument/2006/customXml" ds:itemID="{6B79DF3D-00C1-4760-9E93-49065DACF9A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25EB29F-7C59-4F7B-B009-C90429FA2C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91C864-E805-417F-A42F-897439BEF437}">
  <ds:schemaRefs>
    <ds:schemaRef ds:uri="http://schemas.microsoft.com/office/2006/metadata/contentType"/>
    <ds:schemaRef ds:uri="http://schemas.microsoft.com/office/2006/metadata/properties/metaAttribut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 sheet</vt:lpstr>
      <vt:lpstr>Mileage Sheet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Laurel Yan</cp:lastModifiedBy>
  <cp:lastPrinted>2008-08-22T18:02:03Z</cp:lastPrinted>
  <dcterms:created xsi:type="dcterms:W3CDTF">2014-06-12T09:50:28Z</dcterms:created>
  <dcterms:modified xsi:type="dcterms:W3CDTF">2014-06-12T09:50:28Z</dcterms:modified>
  <cp:category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TC300034129990</vt:lpwstr>
  </property>
</Properties>
</file>