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7240" yWindow="1240" windowWidth="20420" windowHeight="10900" activeTab="0"/>
  </bookViews>
  <sheets>
    <sheet name="College Savings Es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ATA_06">#REF!</definedName>
    <definedName name="DATA_07">#REF!</definedName>
    <definedName name="DATA_08">#REF!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'College Savings Est'!$B$6:$I$33</definedName>
    <definedName name="TemplatePrintArea">#REF!</definedName>
  </definedNames>
  <calcPr fullCalcOnLoad="1"/>
</workbook>
</file>

<file path=xl/sharedStrings.xml><?xml version="1.0" encoding="utf-8"?>
<sst xmlns="http://schemas.openxmlformats.org/spreadsheetml/2006/main" count="22" uniqueCount="22">
  <si>
    <t>_Example</t>
  </si>
  <si>
    <t>_Shading</t>
  </si>
  <si>
    <t>_Series</t>
  </si>
  <si>
    <t>_Look</t>
  </si>
  <si>
    <t xml:space="preserve">Name </t>
  </si>
  <si>
    <t>Expected Age to Begin College</t>
  </si>
  <si>
    <t>Expected Length of Time to Attend College</t>
  </si>
  <si>
    <t>Personal Information</t>
  </si>
  <si>
    <t>Additional Information</t>
  </si>
  <si>
    <t>Current Savings for College</t>
  </si>
  <si>
    <t>Expected Rate of Return of Money Invested</t>
  </si>
  <si>
    <t>Expected Rate of Inflation</t>
  </si>
  <si>
    <t>Number of Years Until College</t>
  </si>
  <si>
    <t>Current Actual Costs of College per Year</t>
  </si>
  <si>
    <t>Estimated Costs of College per Year (1st Year)</t>
  </si>
  <si>
    <t>Future Value of Current Savings for College</t>
  </si>
  <si>
    <t>INPUTS</t>
  </si>
  <si>
    <t>Estimated Required Annual Savings</t>
  </si>
  <si>
    <t>Estimated Required Monthly Savings</t>
  </si>
  <si>
    <t>Birth date</t>
  </si>
  <si>
    <t>SUMMARY INFORMATION</t>
  </si>
  <si>
    <t>Joey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</si>
</sst>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0.00_)"/>
    <numFmt numFmtId="179" formatCode="mm/dd/yy_)"/>
    <numFmt numFmtId="180" formatCode="mm/dd/yy"/>
    <numFmt numFmtId="181" formatCode="0_);[Red]\(0\)"/>
    <numFmt numFmtId="182" formatCode="mmmm\ d\,\ yyyy"/>
    <numFmt numFmtId="183" formatCode="mmm\ d\,\ yyyy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nprior"/>
      <family val="0"/>
    </font>
    <font>
      <b/>
      <sz val="12"/>
      <name val="Garamond"/>
      <family val="1"/>
    </font>
    <font>
      <b/>
      <sz val="12"/>
      <color indexed="9"/>
      <name val="Garamond"/>
      <family val="1"/>
    </font>
    <font>
      <b/>
      <sz val="10"/>
      <color indexed="9"/>
      <name val="Gourmand"/>
      <family val="2"/>
    </font>
    <font>
      <b/>
      <sz val="10"/>
      <name val="Gourmand"/>
      <family val="2"/>
    </font>
    <font>
      <b/>
      <sz val="14"/>
      <name val="Gourmand"/>
      <family val="2"/>
    </font>
    <font>
      <b/>
      <sz val="14"/>
      <color indexed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38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38" fontId="0" fillId="0" borderId="0" xfId="0" applyAlignment="1">
      <alignment/>
    </xf>
    <xf numFmtId="38" fontId="9" fillId="0" borderId="0" xfId="0" applyFont="1" applyFill="1" applyBorder="1" applyAlignment="1">
      <alignment/>
    </xf>
    <xf numFmtId="38" fontId="9" fillId="0" borderId="0" xfId="42" applyFont="1" applyFill="1" applyBorder="1" applyAlignment="1">
      <alignment/>
    </xf>
    <xf numFmtId="38" fontId="9" fillId="33" borderId="0" xfId="0" applyFont="1" applyFill="1" applyBorder="1" applyAlignment="1">
      <alignment/>
    </xf>
    <xf numFmtId="38" fontId="9" fillId="0" borderId="0" xfId="0" applyFont="1" applyFill="1" applyBorder="1" applyAlignment="1">
      <alignment horizontal="left"/>
    </xf>
    <xf numFmtId="38" fontId="1" fillId="0" borderId="0" xfId="0" applyFont="1" applyFill="1" applyBorder="1" applyAlignment="1">
      <alignment/>
    </xf>
    <xf numFmtId="38" fontId="5" fillId="0" borderId="0" xfId="0" applyFont="1" applyFill="1" applyBorder="1" applyAlignment="1">
      <alignment horizontal="center"/>
    </xf>
    <xf numFmtId="38" fontId="6" fillId="0" borderId="0" xfId="0" applyFont="1" applyFill="1" applyBorder="1" applyAlignment="1">
      <alignment horizontal="center"/>
    </xf>
    <xf numFmtId="38" fontId="8" fillId="0" borderId="0" xfId="0" applyFont="1" applyFill="1" applyBorder="1" applyAlignment="1">
      <alignment/>
    </xf>
    <xf numFmtId="38" fontId="9" fillId="0" borderId="0" xfId="0" applyFont="1" applyFill="1" applyBorder="1" applyAlignment="1">
      <alignment horizontal="right"/>
    </xf>
    <xf numFmtId="38" fontId="9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38" fontId="9" fillId="0" borderId="10" xfId="0" applyFont="1" applyFill="1" applyBorder="1" applyAlignment="1">
      <alignment/>
    </xf>
    <xf numFmtId="38" fontId="1" fillId="0" borderId="0" xfId="0" applyFont="1" applyFill="1" applyAlignment="1">
      <alignment/>
    </xf>
    <xf numFmtId="174" fontId="1" fillId="0" borderId="0" xfId="57" applyNumberFormat="1" applyFont="1" applyFill="1" applyAlignment="1">
      <alignment/>
    </xf>
    <xf numFmtId="38" fontId="1" fillId="0" borderId="11" xfId="0" applyFont="1" applyFill="1" applyBorder="1" applyAlignment="1">
      <alignment/>
    </xf>
    <xf numFmtId="38" fontId="1" fillId="0" borderId="12" xfId="0" applyFont="1" applyFill="1" applyBorder="1" applyAlignment="1">
      <alignment/>
    </xf>
    <xf numFmtId="38" fontId="1" fillId="0" borderId="13" xfId="0" applyFont="1" applyFill="1" applyBorder="1" applyAlignment="1">
      <alignment/>
    </xf>
    <xf numFmtId="38" fontId="1" fillId="0" borderId="14" xfId="0" applyFont="1" applyFill="1" applyBorder="1" applyAlignment="1">
      <alignment/>
    </xf>
    <xf numFmtId="38" fontId="5" fillId="0" borderId="15" xfId="0" applyFont="1" applyFill="1" applyBorder="1" applyAlignment="1">
      <alignment horizontal="center"/>
    </xf>
    <xf numFmtId="38" fontId="6" fillId="0" borderId="15" xfId="0" applyFont="1" applyFill="1" applyBorder="1" applyAlignment="1">
      <alignment horizontal="center"/>
    </xf>
    <xf numFmtId="38" fontId="1" fillId="0" borderId="15" xfId="0" applyFont="1" applyFill="1" applyBorder="1" applyAlignment="1">
      <alignment/>
    </xf>
    <xf numFmtId="38" fontId="9" fillId="0" borderId="15" xfId="0" applyFont="1" applyFill="1" applyBorder="1" applyAlignment="1">
      <alignment horizontal="center"/>
    </xf>
    <xf numFmtId="38" fontId="1" fillId="0" borderId="16" xfId="0" applyFont="1" applyFill="1" applyBorder="1" applyAlignment="1">
      <alignment/>
    </xf>
    <xf numFmtId="38" fontId="1" fillId="0" borderId="17" xfId="0" applyFont="1" applyFill="1" applyBorder="1" applyAlignment="1">
      <alignment/>
    </xf>
    <xf numFmtId="38" fontId="1" fillId="0" borderId="18" xfId="0" applyFont="1" applyFill="1" applyBorder="1" applyAlignment="1">
      <alignment/>
    </xf>
    <xf numFmtId="38" fontId="11" fillId="34" borderId="0" xfId="0" applyFont="1" applyFill="1" applyBorder="1" applyAlignment="1">
      <alignment horizontal="center"/>
    </xf>
    <xf numFmtId="38" fontId="7" fillId="35" borderId="0" xfId="0" applyFont="1" applyFill="1" applyBorder="1" applyAlignment="1">
      <alignment horizontal="center"/>
    </xf>
    <xf numFmtId="38" fontId="10" fillId="33" borderId="0" xfId="0" applyFont="1" applyFill="1" applyBorder="1" applyAlignment="1">
      <alignment horizontal="center"/>
    </xf>
    <xf numFmtId="38" fontId="6" fillId="36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2752725</xdr:colOff>
      <xdr:row>3</xdr:row>
      <xdr:rowOff>133350</xdr:rowOff>
    </xdr:to>
    <xdr:pic>
      <xdr:nvPicPr>
        <xdr:cNvPr id="1" name="Picture 1" descr="SpreasheetShoppe.com LOGO Blu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54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1" width="2.7109375" style="13" customWidth="1"/>
    <col min="2" max="2" width="1.421875" style="13" customWidth="1"/>
    <col min="3" max="3" width="46.421875" style="13" bestFit="1" customWidth="1"/>
    <col min="4" max="4" width="10.28125" style="13" bestFit="1" customWidth="1"/>
    <col min="5" max="5" width="2.140625" style="13" customWidth="1"/>
    <col min="6" max="6" width="1.421875" style="13" customWidth="1"/>
    <col min="7" max="7" width="49.00390625" style="13" bestFit="1" customWidth="1"/>
    <col min="8" max="8" width="9.140625" style="13" customWidth="1"/>
    <col min="9" max="9" width="1.421875" style="13" customWidth="1"/>
    <col min="10" max="12" width="9.140625" style="13" customWidth="1"/>
    <col min="13" max="15" width="9.140625" style="13" hidden="1" customWidth="1"/>
    <col min="16" max="16384" width="9.140625" style="13" customWidth="1"/>
  </cols>
  <sheetData>
    <row r="1" ht="12.75"/>
    <row r="2" ht="12.75"/>
    <row r="3" ht="12.75"/>
    <row r="4" ht="12.75"/>
    <row r="5" spans="14:15" ht="12.75" thickBot="1">
      <c r="N5" s="13">
        <v>1</v>
      </c>
      <c r="O5" s="14">
        <v>0.01</v>
      </c>
    </row>
    <row r="6" spans="2:15" ht="7.5" customHeight="1">
      <c r="B6" s="15"/>
      <c r="C6" s="16"/>
      <c r="D6" s="16"/>
      <c r="E6" s="16"/>
      <c r="F6" s="16"/>
      <c r="G6" s="16"/>
      <c r="H6" s="16"/>
      <c r="I6" s="17"/>
      <c r="N6" s="13">
        <v>2</v>
      </c>
      <c r="O6" s="14">
        <v>0.015</v>
      </c>
    </row>
    <row r="7" spans="2:15" ht="18.75">
      <c r="B7" s="18"/>
      <c r="C7" s="26" t="s">
        <v>16</v>
      </c>
      <c r="D7" s="26"/>
      <c r="E7" s="26"/>
      <c r="F7" s="26"/>
      <c r="G7" s="26"/>
      <c r="H7" s="26"/>
      <c r="I7" s="19"/>
      <c r="N7" s="13">
        <v>3</v>
      </c>
      <c r="O7" s="14">
        <v>0.02</v>
      </c>
    </row>
    <row r="8" spans="2:15" ht="7.5" customHeight="1">
      <c r="B8" s="18"/>
      <c r="C8" s="6"/>
      <c r="D8" s="6"/>
      <c r="E8" s="6"/>
      <c r="F8" s="6"/>
      <c r="G8" s="6"/>
      <c r="H8" s="6"/>
      <c r="I8" s="19"/>
      <c r="N8" s="13">
        <v>4</v>
      </c>
      <c r="O8" s="14">
        <v>0.025</v>
      </c>
    </row>
    <row r="9" spans="2:15" ht="13.5">
      <c r="B9" s="18"/>
      <c r="C9" s="29" t="s">
        <v>7</v>
      </c>
      <c r="D9" s="29"/>
      <c r="E9" s="5"/>
      <c r="F9" s="7"/>
      <c r="G9" s="29" t="s">
        <v>8</v>
      </c>
      <c r="H9" s="29"/>
      <c r="I9" s="20"/>
      <c r="N9" s="13">
        <v>5</v>
      </c>
      <c r="O9" s="14">
        <v>0.03</v>
      </c>
    </row>
    <row r="10" spans="2:15" ht="7.5" customHeight="1">
      <c r="B10" s="18"/>
      <c r="C10" s="7"/>
      <c r="D10" s="7"/>
      <c r="E10" s="5"/>
      <c r="F10" s="5"/>
      <c r="G10" s="7"/>
      <c r="H10" s="7"/>
      <c r="I10" s="21"/>
      <c r="N10" s="13">
        <v>6</v>
      </c>
      <c r="O10" s="14">
        <v>0.035</v>
      </c>
    </row>
    <row r="11" spans="2:15" ht="12.75">
      <c r="B11" s="18"/>
      <c r="C11" s="1" t="s">
        <v>4</v>
      </c>
      <c r="D11" s="10" t="s">
        <v>21</v>
      </c>
      <c r="E11" s="5"/>
      <c r="F11" s="5"/>
      <c r="G11" s="1" t="s">
        <v>9</v>
      </c>
      <c r="H11" s="12">
        <v>1000</v>
      </c>
      <c r="I11" s="21"/>
      <c r="N11" s="13">
        <v>7</v>
      </c>
      <c r="O11" s="14">
        <v>0.04</v>
      </c>
    </row>
    <row r="12" spans="2:15" ht="7.5" customHeight="1">
      <c r="B12" s="18"/>
      <c r="C12" s="8"/>
      <c r="D12" s="4"/>
      <c r="E12" s="5"/>
      <c r="F12" s="5"/>
      <c r="G12" s="8"/>
      <c r="H12" s="1"/>
      <c r="I12" s="21"/>
      <c r="N12" s="13">
        <v>8</v>
      </c>
      <c r="O12" s="14">
        <v>0.045</v>
      </c>
    </row>
    <row r="13" spans="2:15" ht="12.75">
      <c r="B13" s="18"/>
      <c r="C13" s="1" t="s">
        <v>19</v>
      </c>
      <c r="D13" s="11">
        <v>2008</v>
      </c>
      <c r="E13" s="5"/>
      <c r="F13" s="5"/>
      <c r="G13" s="1" t="s">
        <v>13</v>
      </c>
      <c r="H13" s="12">
        <v>10000</v>
      </c>
      <c r="I13" s="21"/>
      <c r="N13" s="13">
        <v>9</v>
      </c>
      <c r="O13" s="14">
        <v>0.05</v>
      </c>
    </row>
    <row r="14" spans="2:15" ht="7.5" customHeight="1">
      <c r="B14" s="18"/>
      <c r="C14" s="8"/>
      <c r="D14" s="1"/>
      <c r="E14" s="5"/>
      <c r="F14" s="5"/>
      <c r="G14" s="8"/>
      <c r="H14" s="1"/>
      <c r="I14" s="21"/>
      <c r="N14" s="13">
        <v>10</v>
      </c>
      <c r="O14" s="14">
        <v>0.055</v>
      </c>
    </row>
    <row r="15" spans="2:15" ht="15.75" customHeight="1">
      <c r="B15" s="18"/>
      <c r="C15" s="1" t="s">
        <v>5</v>
      </c>
      <c r="D15" s="1">
        <v>3</v>
      </c>
      <c r="E15" s="5"/>
      <c r="F15" s="5"/>
      <c r="G15" s="1" t="s">
        <v>10</v>
      </c>
      <c r="H15" s="2">
        <v>13</v>
      </c>
      <c r="I15" s="21"/>
      <c r="N15" s="13">
        <v>11</v>
      </c>
      <c r="O15" s="14">
        <v>0.06</v>
      </c>
    </row>
    <row r="16" spans="2:15" ht="7.5" customHeight="1">
      <c r="B16" s="18"/>
      <c r="C16" s="8"/>
      <c r="D16" s="1"/>
      <c r="E16" s="5"/>
      <c r="F16" s="5"/>
      <c r="G16" s="8"/>
      <c r="H16" s="1"/>
      <c r="I16" s="21"/>
      <c r="N16" s="13">
        <v>12</v>
      </c>
      <c r="O16" s="14">
        <v>0.065</v>
      </c>
    </row>
    <row r="17" spans="2:15" ht="15" customHeight="1">
      <c r="B17" s="18"/>
      <c r="C17" s="1" t="s">
        <v>6</v>
      </c>
      <c r="D17" s="1">
        <v>4</v>
      </c>
      <c r="E17" s="5"/>
      <c r="F17" s="5"/>
      <c r="G17" s="1" t="s">
        <v>11</v>
      </c>
      <c r="H17" s="2">
        <v>5</v>
      </c>
      <c r="I17" s="21"/>
      <c r="N17" s="13">
        <v>13</v>
      </c>
      <c r="O17" s="14">
        <f aca="true" t="shared" si="0" ref="O17:O53">+O16+0.005</f>
        <v>0.07</v>
      </c>
    </row>
    <row r="18" spans="2:15" ht="12.75">
      <c r="B18" s="18"/>
      <c r="C18" s="5"/>
      <c r="D18" s="5"/>
      <c r="E18" s="5"/>
      <c r="F18" s="5"/>
      <c r="G18" s="5"/>
      <c r="H18" s="5"/>
      <c r="I18" s="21"/>
      <c r="N18" s="13">
        <v>14</v>
      </c>
      <c r="O18" s="14">
        <f t="shared" si="0"/>
        <v>0.07500000000000001</v>
      </c>
    </row>
    <row r="19" spans="2:15" ht="12">
      <c r="B19" s="18"/>
      <c r="C19" s="5"/>
      <c r="D19" s="5"/>
      <c r="E19" s="5"/>
      <c r="F19" s="5"/>
      <c r="G19" s="5"/>
      <c r="H19" s="5"/>
      <c r="I19" s="21"/>
      <c r="N19" s="13">
        <v>15</v>
      </c>
      <c r="O19" s="14">
        <f t="shared" si="0"/>
        <v>0.08000000000000002</v>
      </c>
    </row>
    <row r="20" spans="2:15" ht="18.75">
      <c r="B20" s="18"/>
      <c r="C20" s="26" t="s">
        <v>20</v>
      </c>
      <c r="D20" s="26"/>
      <c r="E20" s="26"/>
      <c r="F20" s="26"/>
      <c r="G20" s="26"/>
      <c r="H20" s="26"/>
      <c r="I20" s="19"/>
      <c r="M20" s="13">
        <v>1</v>
      </c>
      <c r="N20" s="13">
        <v>16</v>
      </c>
      <c r="O20" s="14">
        <f t="shared" si="0"/>
        <v>0.08500000000000002</v>
      </c>
    </row>
    <row r="21" spans="2:15" ht="7.5" customHeight="1">
      <c r="B21" s="18"/>
      <c r="C21" s="6"/>
      <c r="D21" s="6"/>
      <c r="E21" s="6"/>
      <c r="F21" s="6"/>
      <c r="G21" s="6"/>
      <c r="H21" s="6"/>
      <c r="I21" s="19"/>
      <c r="M21" s="13">
        <v>2</v>
      </c>
      <c r="N21" s="13">
        <v>17</v>
      </c>
      <c r="O21" s="14">
        <f t="shared" si="0"/>
        <v>0.09000000000000002</v>
      </c>
    </row>
    <row r="22" spans="2:15" ht="12.75">
      <c r="B22" s="18"/>
      <c r="C22" s="1" t="str">
        <f>"Current Age of"&amp;" "&amp;D11</f>
        <v>Current Age of Joey</v>
      </c>
      <c r="D22" s="3">
        <f ca="1">IF(CELL("type",D13)&lt;&gt;"v","",(YEAR(NOW())-(1600+300))-(D13-IF(D13&gt;199,(1600+300),0)))</f>
        <v>6</v>
      </c>
      <c r="E22" s="5"/>
      <c r="F22" s="5"/>
      <c r="G22" s="1" t="s">
        <v>12</v>
      </c>
      <c r="H22" s="3">
        <f>IF(D13&gt;0,VLOOKUP(D15,M20:N53,2,FALSE)-D22,"")</f>
        <v>12</v>
      </c>
      <c r="I22" s="21"/>
      <c r="M22" s="13">
        <v>3</v>
      </c>
      <c r="N22" s="13">
        <v>18</v>
      </c>
      <c r="O22" s="14">
        <f t="shared" si="0"/>
        <v>0.09500000000000003</v>
      </c>
    </row>
    <row r="23" spans="2:15" ht="7.5" customHeight="1">
      <c r="B23" s="18"/>
      <c r="C23" s="1"/>
      <c r="D23" s="9"/>
      <c r="E23" s="5"/>
      <c r="F23" s="5"/>
      <c r="G23" s="1"/>
      <c r="H23" s="1"/>
      <c r="I23" s="21"/>
      <c r="M23" s="13">
        <v>4</v>
      </c>
      <c r="N23" s="13">
        <v>19</v>
      </c>
      <c r="O23" s="14">
        <f t="shared" si="0"/>
        <v>0.10000000000000003</v>
      </c>
    </row>
    <row r="24" spans="2:15" ht="12.75">
      <c r="B24" s="18"/>
      <c r="C24" s="1" t="s">
        <v>14</v>
      </c>
      <c r="D24" s="3">
        <f>FV(VLOOKUP(H17,N5:O53,2,FALSE),H22,,-H13)</f>
        <v>14257.608868461786</v>
      </c>
      <c r="E24" s="5"/>
      <c r="F24" s="5"/>
      <c r="G24" s="1" t="s">
        <v>15</v>
      </c>
      <c r="H24" s="3">
        <f>+FV(VLOOKUP(H15,N5:O53,2,FALSE),H22,,-H11)</f>
        <v>2252.1915889608235</v>
      </c>
      <c r="I24" s="21"/>
      <c r="M24" s="13">
        <v>5</v>
      </c>
      <c r="N24" s="13">
        <v>20</v>
      </c>
      <c r="O24" s="14">
        <f t="shared" si="0"/>
        <v>0.10500000000000004</v>
      </c>
    </row>
    <row r="25" spans="2:15" ht="7.5" customHeight="1">
      <c r="B25" s="18"/>
      <c r="C25" s="1"/>
      <c r="D25" s="1"/>
      <c r="E25" s="5"/>
      <c r="F25" s="5"/>
      <c r="G25" s="1"/>
      <c r="H25" s="1"/>
      <c r="I25" s="21"/>
      <c r="M25" s="13">
        <v>6</v>
      </c>
      <c r="N25" s="13">
        <v>21</v>
      </c>
      <c r="O25" s="14">
        <f t="shared" si="0"/>
        <v>0.11000000000000004</v>
      </c>
    </row>
    <row r="26" spans="2:15" ht="12.75">
      <c r="B26" s="18"/>
      <c r="C26" s="1" t="str">
        <f>"Estimated Costs of College ("&amp;D17&amp;" "&amp;"Years)"</f>
        <v>Estimated Costs of College (4 Years)</v>
      </c>
      <c r="D26" s="3">
        <f>FV(VLOOKUP(H17,N5:O53,2,FALSE),D17,-D24)</f>
        <v>59648.517417536146</v>
      </c>
      <c r="E26" s="5"/>
      <c r="F26" s="5"/>
      <c r="G26" s="1" t="str">
        <f>"Estimated Costs of College ("&amp;D17&amp;" "&amp;"Years)"&amp;" "&amp;"Less Savings"</f>
        <v>Estimated Costs of College (4 Years) Less Savings</v>
      </c>
      <c r="H26" s="3">
        <f>+D26-H24</f>
        <v>57396.325828575325</v>
      </c>
      <c r="I26" s="21"/>
      <c r="M26" s="13">
        <v>7</v>
      </c>
      <c r="N26" s="13">
        <v>22</v>
      </c>
      <c r="O26" s="14">
        <f t="shared" si="0"/>
        <v>0.11500000000000005</v>
      </c>
    </row>
    <row r="27" spans="2:15" ht="7.5" customHeight="1">
      <c r="B27" s="18"/>
      <c r="C27" s="5"/>
      <c r="D27" s="5"/>
      <c r="E27" s="5"/>
      <c r="F27" s="5"/>
      <c r="G27" s="5"/>
      <c r="H27" s="5"/>
      <c r="I27" s="21"/>
      <c r="M27" s="13">
        <v>8</v>
      </c>
      <c r="N27" s="13">
        <v>23</v>
      </c>
      <c r="O27" s="14">
        <f t="shared" si="0"/>
        <v>0.12000000000000005</v>
      </c>
    </row>
    <row r="28" spans="2:15" ht="13.5">
      <c r="B28" s="18"/>
      <c r="C28" s="27" t="s">
        <v>17</v>
      </c>
      <c r="D28" s="27"/>
      <c r="E28" s="27"/>
      <c r="F28" s="27"/>
      <c r="G28" s="27"/>
      <c r="H28" s="27"/>
      <c r="I28" s="20"/>
      <c r="M28" s="13">
        <v>9</v>
      </c>
      <c r="N28" s="13">
        <v>24</v>
      </c>
      <c r="O28" s="14">
        <f t="shared" si="0"/>
        <v>0.12500000000000006</v>
      </c>
    </row>
    <row r="29" spans="2:15" ht="18">
      <c r="B29" s="18"/>
      <c r="C29" s="28">
        <f>PMT(VLOOKUP(H15,N5:O53,2,FALSE),H22,,-H26)</f>
        <v>3208.568755308875</v>
      </c>
      <c r="D29" s="28"/>
      <c r="E29" s="28"/>
      <c r="F29" s="28"/>
      <c r="G29" s="28"/>
      <c r="H29" s="28"/>
      <c r="I29" s="22"/>
      <c r="M29" s="13">
        <v>10</v>
      </c>
      <c r="N29" s="13">
        <v>25</v>
      </c>
      <c r="O29" s="14">
        <f t="shared" si="0"/>
        <v>0.13000000000000006</v>
      </c>
    </row>
    <row r="30" spans="2:15" ht="7.5" customHeight="1">
      <c r="B30" s="18"/>
      <c r="C30" s="5"/>
      <c r="D30" s="5"/>
      <c r="E30" s="5"/>
      <c r="F30" s="5"/>
      <c r="G30" s="5"/>
      <c r="H30" s="5"/>
      <c r="I30" s="21"/>
      <c r="M30" s="13">
        <v>11</v>
      </c>
      <c r="N30" s="13">
        <v>26</v>
      </c>
      <c r="O30" s="14">
        <f t="shared" si="0"/>
        <v>0.13500000000000006</v>
      </c>
    </row>
    <row r="31" spans="2:15" ht="13.5">
      <c r="B31" s="18"/>
      <c r="C31" s="27" t="s">
        <v>18</v>
      </c>
      <c r="D31" s="27"/>
      <c r="E31" s="27"/>
      <c r="F31" s="27"/>
      <c r="G31" s="27"/>
      <c r="H31" s="27"/>
      <c r="I31" s="20"/>
      <c r="M31" s="13">
        <v>12</v>
      </c>
      <c r="N31" s="13">
        <v>27</v>
      </c>
      <c r="O31" s="14">
        <f t="shared" si="0"/>
        <v>0.14000000000000007</v>
      </c>
    </row>
    <row r="32" spans="2:15" ht="18">
      <c r="B32" s="18"/>
      <c r="C32" s="28">
        <f>+C29/12</f>
        <v>267.38072960907294</v>
      </c>
      <c r="D32" s="28"/>
      <c r="E32" s="28"/>
      <c r="F32" s="28"/>
      <c r="G32" s="28"/>
      <c r="H32" s="28"/>
      <c r="I32" s="22"/>
      <c r="M32" s="13">
        <v>13</v>
      </c>
      <c r="N32" s="13">
        <v>28</v>
      </c>
      <c r="O32" s="14">
        <f t="shared" si="0"/>
        <v>0.14500000000000007</v>
      </c>
    </row>
    <row r="33" spans="2:15" ht="7.5" customHeight="1" thickBot="1">
      <c r="B33" s="23"/>
      <c r="C33" s="24"/>
      <c r="D33" s="24"/>
      <c r="E33" s="24"/>
      <c r="F33" s="24"/>
      <c r="G33" s="24"/>
      <c r="H33" s="24"/>
      <c r="I33" s="25"/>
      <c r="M33" s="13">
        <v>14</v>
      </c>
      <c r="N33" s="13">
        <v>29</v>
      </c>
      <c r="O33" s="14">
        <f t="shared" si="0"/>
        <v>0.15000000000000008</v>
      </c>
    </row>
    <row r="34" spans="13:15" ht="12">
      <c r="M34" s="13">
        <v>15</v>
      </c>
      <c r="N34" s="13">
        <v>30</v>
      </c>
      <c r="O34" s="14">
        <f t="shared" si="0"/>
        <v>0.15500000000000008</v>
      </c>
    </row>
    <row r="35" spans="13:15" ht="12">
      <c r="M35" s="13">
        <v>16</v>
      </c>
      <c r="N35" s="13">
        <v>31</v>
      </c>
      <c r="O35" s="14">
        <f t="shared" si="0"/>
        <v>0.1600000000000001</v>
      </c>
    </row>
    <row r="36" spans="13:15" ht="12">
      <c r="M36" s="13">
        <v>17</v>
      </c>
      <c r="N36" s="13">
        <v>32</v>
      </c>
      <c r="O36" s="14">
        <f t="shared" si="0"/>
        <v>0.1650000000000001</v>
      </c>
    </row>
    <row r="37" spans="13:15" ht="12">
      <c r="M37" s="13">
        <v>18</v>
      </c>
      <c r="N37" s="13">
        <v>33</v>
      </c>
      <c r="O37" s="14">
        <f t="shared" si="0"/>
        <v>0.1700000000000001</v>
      </c>
    </row>
    <row r="38" spans="13:15" ht="12">
      <c r="M38" s="13">
        <v>19</v>
      </c>
      <c r="N38" s="13">
        <v>34</v>
      </c>
      <c r="O38" s="14">
        <f t="shared" si="0"/>
        <v>0.1750000000000001</v>
      </c>
    </row>
    <row r="39" spans="13:15" ht="12">
      <c r="M39" s="13">
        <v>20</v>
      </c>
      <c r="N39" s="13">
        <v>35</v>
      </c>
      <c r="O39" s="14">
        <f t="shared" si="0"/>
        <v>0.1800000000000001</v>
      </c>
    </row>
    <row r="40" spans="13:15" ht="12">
      <c r="M40" s="13">
        <v>21</v>
      </c>
      <c r="N40" s="13">
        <v>36</v>
      </c>
      <c r="O40" s="14">
        <f t="shared" si="0"/>
        <v>0.1850000000000001</v>
      </c>
    </row>
    <row r="41" spans="13:15" ht="12">
      <c r="M41" s="13">
        <v>22</v>
      </c>
      <c r="N41" s="13">
        <v>37</v>
      </c>
      <c r="O41" s="14">
        <f t="shared" si="0"/>
        <v>0.1900000000000001</v>
      </c>
    </row>
    <row r="42" spans="13:15" ht="12">
      <c r="M42" s="13">
        <v>23</v>
      </c>
      <c r="N42" s="13">
        <v>38</v>
      </c>
      <c r="O42" s="14">
        <f t="shared" si="0"/>
        <v>0.19500000000000012</v>
      </c>
    </row>
    <row r="43" spans="13:15" ht="12">
      <c r="M43" s="13">
        <v>24</v>
      </c>
      <c r="N43" s="13">
        <v>39</v>
      </c>
      <c r="O43" s="14">
        <f t="shared" si="0"/>
        <v>0.20000000000000012</v>
      </c>
    </row>
    <row r="44" spans="13:15" ht="12">
      <c r="M44" s="13">
        <v>25</v>
      </c>
      <c r="N44" s="13">
        <v>40</v>
      </c>
      <c r="O44" s="14">
        <f t="shared" si="0"/>
        <v>0.20500000000000013</v>
      </c>
    </row>
    <row r="45" spans="13:15" ht="12">
      <c r="M45" s="13">
        <v>26</v>
      </c>
      <c r="N45" s="13">
        <v>41</v>
      </c>
      <c r="O45" s="14">
        <f t="shared" si="0"/>
        <v>0.21000000000000013</v>
      </c>
    </row>
    <row r="46" spans="13:15" ht="12">
      <c r="M46" s="13">
        <v>27</v>
      </c>
      <c r="N46" s="13">
        <v>42</v>
      </c>
      <c r="O46" s="14">
        <f t="shared" si="0"/>
        <v>0.21500000000000014</v>
      </c>
    </row>
    <row r="47" spans="13:15" ht="12">
      <c r="M47" s="13">
        <v>28</v>
      </c>
      <c r="N47" s="13">
        <v>43</v>
      </c>
      <c r="O47" s="14">
        <f t="shared" si="0"/>
        <v>0.22000000000000014</v>
      </c>
    </row>
    <row r="48" spans="13:15" ht="12">
      <c r="M48" s="13">
        <v>29</v>
      </c>
      <c r="N48" s="13">
        <v>44</v>
      </c>
      <c r="O48" s="14">
        <f t="shared" si="0"/>
        <v>0.22500000000000014</v>
      </c>
    </row>
    <row r="49" spans="13:15" ht="12">
      <c r="M49" s="13">
        <v>30</v>
      </c>
      <c r="N49" s="13">
        <v>45</v>
      </c>
      <c r="O49" s="14">
        <f t="shared" si="0"/>
        <v>0.23000000000000015</v>
      </c>
    </row>
    <row r="50" spans="13:15" ht="12">
      <c r="M50" s="13">
        <v>31</v>
      </c>
      <c r="N50" s="13">
        <v>46</v>
      </c>
      <c r="O50" s="14">
        <f t="shared" si="0"/>
        <v>0.23500000000000015</v>
      </c>
    </row>
    <row r="51" spans="13:15" ht="12">
      <c r="M51" s="13">
        <v>32</v>
      </c>
      <c r="N51" s="13">
        <v>47</v>
      </c>
      <c r="O51" s="14">
        <f t="shared" si="0"/>
        <v>0.24000000000000016</v>
      </c>
    </row>
    <row r="52" spans="13:15" ht="12">
      <c r="M52" s="13">
        <v>33</v>
      </c>
      <c r="N52" s="13">
        <v>48</v>
      </c>
      <c r="O52" s="14">
        <f t="shared" si="0"/>
        <v>0.24500000000000016</v>
      </c>
    </row>
    <row r="53" spans="13:15" ht="12">
      <c r="M53" s="13">
        <v>34</v>
      </c>
      <c r="N53" s="13">
        <v>49</v>
      </c>
      <c r="O53" s="14">
        <f t="shared" si="0"/>
        <v>0.25000000000000017</v>
      </c>
    </row>
    <row r="54" ht="12">
      <c r="L54" s="14"/>
    </row>
  </sheetData>
  <sheetProtection/>
  <mergeCells count="8">
    <mergeCell ref="C7:H7"/>
    <mergeCell ref="C20:H20"/>
    <mergeCell ref="C31:H31"/>
    <mergeCell ref="C32:H32"/>
    <mergeCell ref="C29:H29"/>
    <mergeCell ref="C28:H28"/>
    <mergeCell ref="C9:D9"/>
    <mergeCell ref="G9:H9"/>
  </mergeCells>
  <printOptions/>
  <pageMargins left="0.75" right="0.75" top="1" bottom="1" header="0.5" footer="0.5"/>
  <pageSetup fitToHeight="1" fitToWidth="1" horizontalDpi="300" verticalDpi="300" orientation="landscape"/>
  <headerFooter alignWithMargins="0">
    <oddHeader>&amp;CCollege Savings Estimate&amp;R&amp;D</oddHeader>
    <oddFooter>&amp;L&amp;Z&amp;F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spans="1:2" ht="12">
      <c r="A2" t="s">
        <v>1</v>
      </c>
      <c r="B2" t="b">
        <v>0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2011-05-15T20:16:27Z</cp:lastPrinted>
  <dcterms:created xsi:type="dcterms:W3CDTF">1997-03-01T10:49:27Z</dcterms:created>
  <dcterms:modified xsi:type="dcterms:W3CDTF">2014-05-06T06:41:56Z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TC010618411033</vt:lpwstr>
  </property>
  <property fmtid="{D5CDD505-2E9C-101B-9397-08002B2CF9AE}" pid="3" name="_AdHocReviewCycleID">
    <vt:i4>846517285</vt:i4>
  </property>
  <property fmtid="{D5CDD505-2E9C-101B-9397-08002B2CF9AE}" pid="4" name="_EmailSubject">
    <vt:lpwstr>Calc</vt:lpwstr>
  </property>
  <property fmtid="{D5CDD505-2E9C-101B-9397-08002B2CF9AE}" pid="5" name="_AuthorEmail">
    <vt:lpwstr>jashultz@valornet.com</vt:lpwstr>
  </property>
  <property fmtid="{D5CDD505-2E9C-101B-9397-08002B2CF9AE}" pid="6" name="_AuthorEmailDisplayName">
    <vt:lpwstr>Laurie and Jason Shultz</vt:lpwstr>
  </property>
  <property fmtid="{D5CDD505-2E9C-101B-9397-08002B2CF9AE}" pid="7" name="_ReviewingToolsShownOnce">
    <vt:lpwstr/>
  </property>
</Properties>
</file>